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HS" sheetId="1" r:id="rId4"/>
    <sheet state="visible" name="FDS" sheetId="2" r:id="rId5"/>
    <sheet state="visible" name="FHU23" sheetId="3" r:id="rId6"/>
    <sheet state="visible" name="FDU23" sheetId="4" r:id="rId7"/>
    <sheet state="visible" name="FHU20" sheetId="5" r:id="rId8"/>
    <sheet state="visible" name="FDU20" sheetId="6" r:id="rId9"/>
    <sheet state="visible" name="FHU17" sheetId="7" r:id="rId10"/>
    <sheet state="visible" name="FDU17" sheetId="8" r:id="rId11"/>
    <sheet state="visible" name="Paramètres compétitions" sheetId="9" r:id="rId12"/>
    <sheet state="visible" name="Grille points" sheetId="10" r:id="rId13"/>
  </sheets>
  <definedNames>
    <definedName hidden="1" localSheetId="0" name="Z_59690653_AD72_4491_85DF_D963384D80E7_.wvu.FilterData">FHS!$A$17:$AG$37</definedName>
  </definedNames>
  <calcPr/>
  <customWorkbookViews>
    <customWorkbookView activeSheetId="0" maximized="1" tabRatio="600" windowHeight="0" windowWidth="0" guid="{59690653-AD72-4491-85DF-D963384D80E7}" name="Filter 1"/>
  </customWorkbookViews>
</workbook>
</file>

<file path=xl/sharedStrings.xml><?xml version="1.0" encoding="utf-8"?>
<sst xmlns="http://schemas.openxmlformats.org/spreadsheetml/2006/main" count="755" uniqueCount="182">
  <si>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</si>
  <si>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</si>
  <si>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</si>
  <si>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</si>
  <si>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</si>
  <si>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</si>
  <si>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</si>
  <si>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</si>
  <si>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</si>
  <si>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</si>
  <si>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</si>
  <si>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</si>
  <si>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</si>
  <si>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</si>
  <si>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,</t>
  </si>
  <si>
    <t>Total EK / CE</t>
  </si>
  <si>
    <t>Circuits B / B toornoi</t>
  </si>
  <si>
    <t>Coupes du Monde FIE / FIE Wereldbeker</t>
  </si>
  <si>
    <t>punten / Points</t>
  </si>
  <si>
    <t>datum</t>
  </si>
  <si>
    <t>Date</t>
  </si>
  <si>
    <t>coefficient compétition</t>
  </si>
  <si>
    <t>Classe compétition</t>
  </si>
  <si>
    <t>NAAM</t>
  </si>
  <si>
    <t>NOM</t>
  </si>
  <si>
    <t>°</t>
  </si>
  <si>
    <t>CLUB</t>
  </si>
  <si>
    <t>NAT</t>
  </si>
  <si>
    <t>VAN CAMPENHOUT</t>
  </si>
  <si>
    <t>Stef</t>
  </si>
  <si>
    <t>GROSLAMBERT</t>
  </si>
  <si>
    <t>BFC</t>
  </si>
  <si>
    <t>BEL</t>
  </si>
  <si>
    <t>Delphine</t>
  </si>
  <si>
    <t>DE GREEF</t>
  </si>
  <si>
    <t>MOTTIAT</t>
  </si>
  <si>
    <t>Lucas</t>
  </si>
  <si>
    <t>NAVAS</t>
  </si>
  <si>
    <t>Timothy</t>
  </si>
  <si>
    <t>Les 3 Armes</t>
  </si>
  <si>
    <t>NIJS</t>
  </si>
  <si>
    <t>Mathieu</t>
  </si>
  <si>
    <t>HUYBRECHT</t>
  </si>
  <si>
    <t>Gijs</t>
  </si>
  <si>
    <t>Parcival</t>
  </si>
  <si>
    <t>LAVALLEE</t>
  </si>
  <si>
    <t>Damien</t>
  </si>
  <si>
    <t>CRE Huy</t>
  </si>
  <si>
    <t>Total WK / CM</t>
  </si>
  <si>
    <t>Les 3 armes</t>
  </si>
  <si>
    <t>JORDENS</t>
  </si>
  <si>
    <t>Héloise</t>
  </si>
  <si>
    <t>LEONARD</t>
  </si>
  <si>
    <t>Alexandre</t>
  </si>
  <si>
    <t>CE Neufchâteau</t>
  </si>
  <si>
    <t>GASPERINI</t>
  </si>
  <si>
    <t>Loïc</t>
  </si>
  <si>
    <t>CHARLIER</t>
  </si>
  <si>
    <t>GENBRUGGE</t>
  </si>
  <si>
    <t>Amandine</t>
  </si>
  <si>
    <t>Sem</t>
  </si>
  <si>
    <t>De Maneschermer</t>
  </si>
  <si>
    <t>CE Bastogne</t>
  </si>
  <si>
    <t xml:space="preserve">DACO </t>
  </si>
  <si>
    <t>Sophie</t>
  </si>
  <si>
    <t>Licorne</t>
  </si>
  <si>
    <t>DANLEE</t>
  </si>
  <si>
    <t>Billy</t>
  </si>
  <si>
    <t>NIJSEN</t>
  </si>
  <si>
    <t>Britt</t>
  </si>
  <si>
    <t xml:space="preserve">VANDE BROECK </t>
  </si>
  <si>
    <t>Théo</t>
  </si>
  <si>
    <t>DRYBOOMS</t>
  </si>
  <si>
    <t>Manon</t>
  </si>
  <si>
    <t>VANDER ELST</t>
  </si>
  <si>
    <t>Julien</t>
  </si>
  <si>
    <t>GELISSEN</t>
  </si>
  <si>
    <t>Lopke</t>
  </si>
  <si>
    <t>Herckenrode</t>
  </si>
  <si>
    <t xml:space="preserve">REYNBOLD </t>
  </si>
  <si>
    <t>Ulysse</t>
  </si>
  <si>
    <t xml:space="preserve">REINBOLD </t>
  </si>
  <si>
    <t>Mahaut</t>
  </si>
  <si>
    <t>GORNY</t>
  </si>
  <si>
    <t>Raphaëlle</t>
  </si>
  <si>
    <t>GEUDVERT</t>
  </si>
  <si>
    <t>Oscar</t>
  </si>
  <si>
    <t>DEFERME VAN GERVEN</t>
  </si>
  <si>
    <t>Jasper</t>
  </si>
  <si>
    <t>Catégorie</t>
  </si>
  <si>
    <t>Compétition</t>
  </si>
  <si>
    <t>Nations top</t>
  </si>
  <si>
    <t>FIE1-8</t>
  </si>
  <si>
    <t>FIE 9-16</t>
  </si>
  <si>
    <t>Participants</t>
  </si>
  <si>
    <t>Coefficient qualitatif</t>
  </si>
  <si>
    <t>Coefficient technique</t>
  </si>
  <si>
    <t>Coefficient compétition</t>
  </si>
  <si>
    <t>Repechage ?</t>
  </si>
  <si>
    <t>Classe</t>
  </si>
  <si>
    <t>Colonne</t>
  </si>
  <si>
    <t>Tireurs dans le 64</t>
  </si>
  <si>
    <t>TP1</t>
  </si>
  <si>
    <t>TP2</t>
  </si>
  <si>
    <t>TP3</t>
  </si>
  <si>
    <t>TP4</t>
  </si>
  <si>
    <t>TP5</t>
  </si>
  <si>
    <t>Poules</t>
  </si>
  <si>
    <t>FHU17</t>
  </si>
  <si>
    <t>PARIS</t>
  </si>
  <si>
    <t>Non / Nee</t>
  </si>
  <si>
    <t>HENIN BT U20</t>
  </si>
  <si>
    <t>BAD CANNSTATT</t>
  </si>
  <si>
    <t>MANCHESTER</t>
  </si>
  <si>
    <t>THESSALONIQUE</t>
  </si>
  <si>
    <t>BUDAPEST</t>
  </si>
  <si>
    <t>CABRIES</t>
  </si>
  <si>
    <t>ROME</t>
  </si>
  <si>
    <t>FDU17</t>
  </si>
  <si>
    <t>MOERS</t>
  </si>
  <si>
    <t>POZNAN</t>
  </si>
  <si>
    <t>FHU20</t>
  </si>
  <si>
    <t>BURGSTEINFURT</t>
  </si>
  <si>
    <t>HENIN BT</t>
  </si>
  <si>
    <t>ESSLINGEN</t>
  </si>
  <si>
    <t>LONDRES</t>
  </si>
  <si>
    <t>UDINE</t>
  </si>
  <si>
    <t>AIX PROVENCE</t>
  </si>
  <si>
    <t>LESZNO</t>
  </si>
  <si>
    <t>TERRASSA</t>
  </si>
  <si>
    <t xml:space="preserve">
</t>
  </si>
  <si>
    <t>FDU20</t>
  </si>
  <si>
    <t>JENA</t>
  </si>
  <si>
    <t>VALENCE</t>
  </si>
  <si>
    <t>BUCAREST</t>
  </si>
  <si>
    <t>BOCHUM</t>
  </si>
  <si>
    <t>MODLING</t>
  </si>
  <si>
    <t>FHS</t>
  </si>
  <si>
    <t>ANTONY</t>
  </si>
  <si>
    <t>MELUN</t>
  </si>
  <si>
    <t>BONN</t>
  </si>
  <si>
    <t>TURIN</t>
  </si>
  <si>
    <t>LE CAIRE</t>
  </si>
  <si>
    <t>ST PETERSBOURG</t>
  </si>
  <si>
    <t>FDS</t>
  </si>
  <si>
    <t>VERSTEVEN</t>
  </si>
  <si>
    <t>Zeger</t>
  </si>
  <si>
    <t>DECKERS</t>
  </si>
  <si>
    <t>La Woluwe</t>
  </si>
  <si>
    <t>ST MAUR</t>
  </si>
  <si>
    <t>KATOWICE</t>
  </si>
  <si>
    <t>LIEKENS</t>
  </si>
  <si>
    <t>basil</t>
  </si>
  <si>
    <t>TAUBER.</t>
  </si>
  <si>
    <t>SCHROVEN</t>
  </si>
  <si>
    <t>Loucas</t>
  </si>
  <si>
    <t>de maneschermer</t>
  </si>
  <si>
    <t>Oui / Ja</t>
  </si>
  <si>
    <t>MEES</t>
  </si>
  <si>
    <t>Louis</t>
  </si>
  <si>
    <t>HALLAERT</t>
  </si>
  <si>
    <t>Gilles</t>
  </si>
  <si>
    <t>Vast als eik</t>
  </si>
  <si>
    <t>VAN DER MEEREN</t>
  </si>
  <si>
    <t>Floo</t>
  </si>
  <si>
    <t>BOETS</t>
  </si>
  <si>
    <t>Kato</t>
  </si>
  <si>
    <t>MERCKX</t>
  </si>
  <si>
    <t>Joosfien</t>
  </si>
  <si>
    <t>BESLIER</t>
  </si>
  <si>
    <t>Clara</t>
  </si>
  <si>
    <t>Damoclès</t>
  </si>
  <si>
    <t>I*</t>
  </si>
  <si>
    <t>I</t>
  </si>
  <si>
    <t>II*</t>
  </si>
  <si>
    <t>II</t>
  </si>
  <si>
    <t>III*</t>
  </si>
  <si>
    <t>III</t>
  </si>
  <si>
    <t>IV*</t>
  </si>
  <si>
    <t>IV</t>
  </si>
  <si>
    <t>V*</t>
  </si>
  <si>
    <t>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</si>
</sst>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d/mm/yy"/>
    <numFmt numFmtId="166" formatCode="d/m"/>
  </numFmts>
  <fonts count="7">
    <font>
      <sz val="10.0"/>
      <color theme="1"/>
      <name val="Arial"/>
    </font>
    <font/>
    <font>
      <b/>
      <sz val="10.0"/>
      <color theme="1"/>
      <name val="Arial"/>
    </font>
    <font>
      <b/>
      <sz val="10.0"/>
      <color theme="1"/>
      <name val="Noto Sans Symbols"/>
    </font>
    <font>
      <sz val="10.0"/>
      <color rgb="FF000000"/>
      <name val="Arial"/>
    </font>
    <font>
      <sz val="10.0"/>
      <color theme="1"/>
      <name val="Calibri"/>
    </font>
    <font>
      <i/>
      <sz val="10.0"/>
      <color theme="1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F7CAAC"/>
        <bgColor rgb="FFF7CAAC"/>
      </patternFill>
    </fill>
    <fill>
      <patternFill patternType="solid">
        <fgColor rgb="FFFFD965"/>
        <bgColor rgb="FFFFD965"/>
      </patternFill>
    </fill>
    <fill>
      <patternFill patternType="solid">
        <fgColor theme="7"/>
        <bgColor theme="7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E598"/>
        <bgColor rgb="FFFFE598"/>
      </patternFill>
    </fill>
    <fill>
      <patternFill patternType="solid">
        <fgColor rgb="FFA8D08D"/>
        <bgColor rgb="FFA8D08D"/>
      </patternFill>
    </fill>
    <fill>
      <patternFill patternType="solid">
        <fgColor rgb="FFFEF2CB"/>
        <bgColor rgb="FFFEF2CB"/>
      </patternFill>
    </fill>
    <fill>
      <patternFill patternType="solid">
        <fgColor rgb="FF7F7F7F"/>
        <bgColor rgb="FF7F7F7F"/>
      </patternFill>
    </fill>
    <fill>
      <patternFill patternType="solid">
        <fgColor rgb="FFBF9000"/>
        <bgColor rgb="FFBF9000"/>
      </patternFill>
    </fill>
    <fill>
      <patternFill patternType="solid">
        <fgColor rgb="FFB4C6E7"/>
        <bgColor rgb="FFB4C6E7"/>
      </patternFill>
    </fill>
    <fill>
      <patternFill patternType="solid">
        <fgColor rgb="FF2F5496"/>
        <bgColor rgb="FF2F5496"/>
      </patternFill>
    </fill>
  </fills>
  <borders count="23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 vertical="center"/>
    </xf>
    <xf borderId="0" fillId="0" fontId="0" numFmtId="0" xfId="0" applyFont="1"/>
    <xf borderId="0" fillId="0" fontId="0" numFmtId="0" xfId="0" applyAlignment="1" applyFont="1">
      <alignment horizontal="center"/>
    </xf>
    <xf borderId="0" fillId="0" fontId="0" numFmtId="164" xfId="0" applyAlignment="1" applyFont="1" applyNumberFormat="1">
      <alignment horizontal="center"/>
    </xf>
    <xf borderId="1" fillId="0" fontId="0" numFmtId="0" xfId="0" applyAlignment="1" applyBorder="1" applyFont="1">
      <alignment horizontal="center" vertical="center"/>
    </xf>
    <xf borderId="2" fillId="0" fontId="0" numFmtId="0" xfId="0" applyBorder="1" applyFont="1"/>
    <xf borderId="2" fillId="0" fontId="0" numFmtId="0" xfId="0" applyAlignment="1" applyBorder="1" applyFont="1">
      <alignment horizontal="center"/>
    </xf>
    <xf borderId="2" fillId="0" fontId="0" numFmtId="0" xfId="0" applyAlignment="1" applyBorder="1" applyFont="1">
      <alignment horizontal="center" vertical="center"/>
    </xf>
    <xf borderId="3" fillId="2" fontId="0" numFmtId="0" xfId="0" applyAlignment="1" applyBorder="1" applyFill="1" applyFont="1">
      <alignment horizontal="center" textRotation="255" vertical="center"/>
    </xf>
    <xf borderId="4" fillId="3" fontId="0" numFmtId="0" xfId="0" applyAlignment="1" applyBorder="1" applyFill="1" applyFont="1">
      <alignment horizontal="center"/>
    </xf>
    <xf borderId="5" fillId="0" fontId="1" numFmtId="0" xfId="0" applyBorder="1" applyFont="1"/>
    <xf borderId="6" fillId="0" fontId="1" numFmtId="0" xfId="0" applyBorder="1" applyFont="1"/>
    <xf borderId="4" fillId="4" fontId="0" numFmtId="0" xfId="0" applyAlignment="1" applyBorder="1" applyFill="1" applyFont="1">
      <alignment horizontal="center"/>
    </xf>
    <xf borderId="7" fillId="0" fontId="0" numFmtId="0" xfId="0" applyAlignment="1" applyBorder="1" applyFont="1">
      <alignment horizontal="center" vertical="center"/>
    </xf>
    <xf borderId="8" fillId="0" fontId="0" numFmtId="0" xfId="0" applyAlignment="1" applyBorder="1" applyFont="1">
      <alignment vertical="center"/>
    </xf>
    <xf borderId="8" fillId="0" fontId="0" numFmtId="0" xfId="0" applyAlignment="1" applyBorder="1" applyFont="1">
      <alignment horizontal="center" vertical="center"/>
    </xf>
    <xf borderId="9" fillId="0" fontId="1" numFmtId="0" xfId="0" applyBorder="1" applyFont="1"/>
    <xf borderId="7" fillId="0" fontId="0" numFmtId="0" xfId="0" applyAlignment="1" applyBorder="1" applyFont="1">
      <alignment horizontal="center" textRotation="255"/>
    </xf>
    <xf borderId="8" fillId="5" fontId="0" numFmtId="0" xfId="0" applyAlignment="1" applyBorder="1" applyFill="1" applyFont="1">
      <alignment horizontal="center" textRotation="255" vertical="center"/>
    </xf>
    <xf borderId="8" fillId="0" fontId="0" numFmtId="0" xfId="0" applyAlignment="1" applyBorder="1" applyFont="1">
      <alignment horizontal="center" textRotation="255"/>
    </xf>
    <xf borderId="10" fillId="5" fontId="0" numFmtId="0" xfId="0" applyAlignment="1" applyBorder="1" applyFont="1">
      <alignment horizontal="center" textRotation="255" vertical="center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center" textRotation="255" vertical="center"/>
    </xf>
    <xf borderId="7" fillId="0" fontId="0" numFmtId="165" xfId="0" applyAlignment="1" applyBorder="1" applyFont="1" applyNumberFormat="1">
      <alignment horizontal="center" vertical="center"/>
    </xf>
    <xf borderId="8" fillId="0" fontId="0" numFmtId="165" xfId="0" applyAlignment="1" applyBorder="1" applyFont="1" applyNumberFormat="1">
      <alignment vertical="center"/>
    </xf>
    <xf borderId="8" fillId="0" fontId="0" numFmtId="165" xfId="0" applyAlignment="1" applyBorder="1" applyFont="1" applyNumberFormat="1">
      <alignment horizontal="center"/>
    </xf>
    <xf borderId="8" fillId="0" fontId="0" numFmtId="165" xfId="0" applyAlignment="1" applyBorder="1" applyFont="1" applyNumberFormat="1">
      <alignment horizontal="center" vertical="center"/>
    </xf>
    <xf borderId="7" fillId="6" fontId="2" numFmtId="166" xfId="0" applyAlignment="1" applyBorder="1" applyFill="1" applyFont="1" applyNumberFormat="1">
      <alignment horizontal="center"/>
    </xf>
    <xf borderId="8" fillId="5" fontId="0" numFmtId="166" xfId="0" applyAlignment="1" applyBorder="1" applyFont="1" applyNumberFormat="1">
      <alignment horizontal="center"/>
    </xf>
    <xf borderId="8" fillId="6" fontId="2" numFmtId="166" xfId="0" applyAlignment="1" applyBorder="1" applyFont="1" applyNumberFormat="1">
      <alignment horizontal="center"/>
    </xf>
    <xf borderId="10" fillId="5" fontId="0" numFmtId="166" xfId="0" applyAlignment="1" applyBorder="1" applyFont="1" applyNumberFormat="1">
      <alignment horizontal="center"/>
    </xf>
    <xf borderId="0" fillId="0" fontId="0" numFmtId="165" xfId="0" applyFont="1" applyNumberFormat="1"/>
    <xf borderId="7" fillId="6" fontId="2" numFmtId="0" xfId="0" applyAlignment="1" applyBorder="1" applyFont="1">
      <alignment horizontal="center"/>
    </xf>
    <xf borderId="8" fillId="5" fontId="0" numFmtId="165" xfId="0" applyAlignment="1" applyBorder="1" applyFont="1" applyNumberFormat="1">
      <alignment horizontal="center"/>
    </xf>
    <xf borderId="8" fillId="6" fontId="2" numFmtId="0" xfId="0" applyAlignment="1" applyBorder="1" applyFont="1">
      <alignment horizontal="center"/>
    </xf>
    <xf borderId="10" fillId="5" fontId="0" numFmtId="165" xfId="0" applyAlignment="1" applyBorder="1" applyFont="1" applyNumberFormat="1">
      <alignment horizontal="center"/>
    </xf>
    <xf borderId="8" fillId="0" fontId="0" numFmtId="0" xfId="0" applyBorder="1" applyFont="1"/>
    <xf borderId="8" fillId="0" fontId="0" numFmtId="0" xfId="0" applyAlignment="1" applyBorder="1" applyFont="1">
      <alignment horizontal="center"/>
    </xf>
    <xf borderId="11" fillId="0" fontId="1" numFmtId="0" xfId="0" applyBorder="1" applyFont="1"/>
    <xf borderId="8" fillId="5" fontId="0" numFmtId="0" xfId="0" applyAlignment="1" applyBorder="1" applyFont="1">
      <alignment horizontal="center"/>
    </xf>
    <xf borderId="10" fillId="5" fontId="0" numFmtId="0" xfId="0" applyAlignment="1" applyBorder="1" applyFont="1">
      <alignment horizontal="center"/>
    </xf>
    <xf borderId="12" fillId="0" fontId="0" numFmtId="0" xfId="0" applyAlignment="1" applyBorder="1" applyFont="1">
      <alignment horizontal="center" vertical="center"/>
    </xf>
    <xf borderId="13" fillId="0" fontId="2" numFmtId="0" xfId="0" applyBorder="1" applyFont="1"/>
    <xf borderId="13" fillId="0" fontId="3" numFmtId="0" xfId="0" applyAlignment="1" applyBorder="1" applyFont="1">
      <alignment horizontal="center"/>
    </xf>
    <xf borderId="13" fillId="0" fontId="2" numFmtId="0" xfId="0" applyAlignment="1" applyBorder="1" applyFont="1">
      <alignment horizontal="center" vertical="center"/>
    </xf>
    <xf borderId="13" fillId="2" fontId="0" numFmtId="164" xfId="0" applyAlignment="1" applyBorder="1" applyFont="1" applyNumberFormat="1">
      <alignment textRotation="255"/>
    </xf>
    <xf borderId="12" fillId="0" fontId="0" numFmtId="0" xfId="0" applyAlignment="1" applyBorder="1" applyFont="1">
      <alignment horizontal="center"/>
    </xf>
    <xf borderId="13" fillId="5" fontId="0" numFmtId="0" xfId="0" applyAlignment="1" applyBorder="1" applyFont="1">
      <alignment horizontal="center"/>
    </xf>
    <xf borderId="13" fillId="0" fontId="0" numFmtId="0" xfId="0" applyAlignment="1" applyBorder="1" applyFont="1">
      <alignment horizontal="center"/>
    </xf>
    <xf borderId="14" fillId="5" fontId="0" numFmtId="0" xfId="0" applyAlignment="1" applyBorder="1" applyFont="1">
      <alignment horizontal="center"/>
    </xf>
    <xf borderId="15" fillId="2" fontId="0" numFmtId="0" xfId="0" applyAlignment="1" applyBorder="1" applyFont="1">
      <alignment horizontal="center" vertical="center"/>
    </xf>
    <xf borderId="15" fillId="2" fontId="0" numFmtId="0" xfId="0" applyBorder="1" applyFont="1"/>
    <xf borderId="11" fillId="0" fontId="0" numFmtId="0" xfId="0" applyAlignment="1" applyBorder="1" applyFont="1">
      <alignment horizontal="center" vertical="center"/>
    </xf>
    <xf borderId="15" fillId="2" fontId="0" numFmtId="0" xfId="0" applyAlignment="1" applyBorder="1" applyFont="1">
      <alignment horizontal="center"/>
    </xf>
    <xf borderId="11" fillId="0" fontId="0" numFmtId="0" xfId="0" applyBorder="1" applyFont="1"/>
    <xf borderId="11" fillId="0" fontId="0" numFmtId="0" xfId="0" applyAlignment="1" applyBorder="1" applyFont="1">
      <alignment horizontal="center"/>
    </xf>
    <xf borderId="16" fillId="2" fontId="0" numFmtId="164" xfId="0" applyAlignment="1" applyBorder="1" applyFont="1" applyNumberFormat="1">
      <alignment horizontal="center"/>
    </xf>
    <xf borderId="7" fillId="0" fontId="0" numFmtId="0" xfId="0" applyAlignment="1" applyBorder="1" applyFont="1">
      <alignment horizontal="center"/>
    </xf>
    <xf borderId="8" fillId="0" fontId="4" numFmtId="0" xfId="0" applyAlignment="1" applyBorder="1" applyFont="1">
      <alignment horizontal="center" readingOrder="0"/>
    </xf>
    <xf borderId="17" fillId="7" fontId="0" numFmtId="0" xfId="0" applyBorder="1" applyFill="1" applyFont="1"/>
    <xf borderId="18" fillId="8" fontId="0" numFmtId="164" xfId="0" applyAlignment="1" applyBorder="1" applyFill="1" applyFont="1" applyNumberFormat="1">
      <alignment horizontal="center" textRotation="255" vertical="center"/>
    </xf>
    <xf borderId="19" fillId="0" fontId="1" numFmtId="0" xfId="0" applyBorder="1" applyFont="1"/>
    <xf borderId="20" fillId="0" fontId="1" numFmtId="0" xfId="0" applyBorder="1" applyFont="1"/>
    <xf borderId="14" fillId="8" fontId="0" numFmtId="164" xfId="0" applyAlignment="1" applyBorder="1" applyFont="1" applyNumberFormat="1">
      <alignment textRotation="255"/>
    </xf>
    <xf borderId="15" fillId="8" fontId="0" numFmtId="0" xfId="0" applyBorder="1" applyFont="1"/>
    <xf borderId="15" fillId="8" fontId="0" numFmtId="0" xfId="0" applyAlignment="1" applyBorder="1" applyFont="1">
      <alignment horizontal="center"/>
    </xf>
    <xf borderId="21" fillId="2" fontId="0" numFmtId="164" xfId="0" applyAlignment="1" applyBorder="1" applyFont="1" applyNumberFormat="1">
      <alignment horizontal="center"/>
    </xf>
    <xf borderId="21" fillId="8" fontId="2" numFmtId="164" xfId="0" applyAlignment="1" applyBorder="1" applyFont="1" applyNumberFormat="1">
      <alignment horizontal="center"/>
    </xf>
    <xf borderId="1" fillId="0" fontId="0" numFmtId="0" xfId="0" applyAlignment="1" applyBorder="1" applyFont="1">
      <alignment horizontal="center"/>
    </xf>
    <xf borderId="2" fillId="0" fontId="4" numFmtId="0" xfId="0" applyAlignment="1" applyBorder="1" applyFont="1">
      <alignment horizontal="center" readingOrder="0"/>
    </xf>
    <xf borderId="11" fillId="0" fontId="4" numFmtId="0" xfId="0" applyAlignment="1" applyBorder="1" applyFont="1">
      <alignment horizontal="center"/>
    </xf>
    <xf borderId="11" fillId="0" fontId="0" numFmtId="0" xfId="0" applyAlignment="1" applyBorder="1" applyFont="1">
      <alignment vertical="center"/>
    </xf>
    <xf borderId="11" fillId="0" fontId="4" numFmtId="0" xfId="0" applyAlignment="1" applyBorder="1" applyFont="1">
      <alignment horizontal="left" shrinkToFit="0" vertical="top" wrapText="1"/>
    </xf>
    <xf borderId="11" fillId="0" fontId="4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horizontal="center" vertical="center"/>
    </xf>
    <xf borderId="22" fillId="0" fontId="0" numFmtId="0" xfId="0" applyAlignment="1" applyBorder="1" applyFont="1">
      <alignment horizontal="center"/>
    </xf>
    <xf borderId="16" fillId="8" fontId="2" numFmtId="164" xfId="0" applyAlignment="1" applyBorder="1" applyFont="1" applyNumberFormat="1">
      <alignment horizontal="center"/>
    </xf>
    <xf borderId="0" fillId="0" fontId="0" numFmtId="0" xfId="0" applyAlignment="1" applyFont="1">
      <alignment textRotation="90"/>
    </xf>
    <xf borderId="0" fillId="0" fontId="0" numFmtId="0" xfId="0" applyAlignment="1" applyFont="1">
      <alignment horizontal="center" textRotation="90"/>
    </xf>
    <xf borderId="17" fillId="9" fontId="0" numFmtId="0" xfId="0" applyBorder="1" applyFill="1" applyFont="1"/>
    <xf borderId="17" fillId="9" fontId="0" numFmtId="14" xfId="0" applyBorder="1" applyFont="1" applyNumberFormat="1"/>
    <xf borderId="17" fillId="9" fontId="0" numFmtId="0" xfId="0" applyAlignment="1" applyBorder="1" applyFont="1">
      <alignment horizontal="center"/>
    </xf>
    <xf borderId="17" fillId="10" fontId="0" numFmtId="0" xfId="0" applyBorder="1" applyFill="1" applyFont="1"/>
    <xf borderId="17" fillId="7" fontId="0" numFmtId="14" xfId="0" applyBorder="1" applyFont="1" applyNumberFormat="1"/>
    <xf borderId="17" fillId="7" fontId="0" numFmtId="0" xfId="0" applyAlignment="1" applyBorder="1" applyFont="1">
      <alignment horizontal="center"/>
    </xf>
    <xf borderId="17" fillId="7" fontId="4" numFmtId="0" xfId="0" applyBorder="1" applyFont="1"/>
    <xf borderId="17" fillId="7" fontId="4" numFmtId="0" xfId="0" applyAlignment="1" applyBorder="1" applyFont="1">
      <alignment horizontal="center"/>
    </xf>
    <xf borderId="17" fillId="3" fontId="0" numFmtId="0" xfId="0" applyBorder="1" applyFont="1"/>
    <xf borderId="17" fillId="3" fontId="0" numFmtId="14" xfId="0" applyBorder="1" applyFont="1" applyNumberFormat="1"/>
    <xf borderId="17" fillId="10" fontId="0" numFmtId="0" xfId="0" applyAlignment="1" applyBorder="1" applyFont="1">
      <alignment horizontal="center"/>
    </xf>
    <xf borderId="17" fillId="3" fontId="0" numFmtId="0" xfId="0" applyAlignment="1" applyBorder="1" applyFont="1">
      <alignment horizontal="center"/>
    </xf>
    <xf borderId="17" fillId="3" fontId="4" numFmtId="0" xfId="0" applyAlignment="1" applyBorder="1" applyFont="1">
      <alignment readingOrder="0"/>
    </xf>
    <xf borderId="17" fillId="3" fontId="4" numFmtId="0" xfId="0" applyAlignment="1" applyBorder="1" applyFont="1">
      <alignment horizontal="center" readingOrder="0"/>
    </xf>
    <xf borderId="17" fillId="3" fontId="0" numFmtId="0" xfId="0" applyAlignment="1" applyBorder="1" applyFont="1">
      <alignment horizontal="center" readingOrder="0"/>
    </xf>
    <xf borderId="17" fillId="11" fontId="0" numFmtId="0" xfId="0" applyBorder="1" applyFill="1" applyFont="1"/>
    <xf borderId="17" fillId="11" fontId="0" numFmtId="14" xfId="0" applyBorder="1" applyFont="1" applyNumberFormat="1"/>
    <xf borderId="17" fillId="11" fontId="0" numFmtId="0" xfId="0" applyAlignment="1" applyBorder="1" applyFont="1">
      <alignment horizontal="center"/>
    </xf>
    <xf borderId="17" fillId="11" fontId="4" numFmtId="0" xfId="0" applyAlignment="1" applyBorder="1" applyFont="1">
      <alignment readingOrder="0"/>
    </xf>
    <xf borderId="15" fillId="8" fontId="0" numFmtId="0" xfId="0" applyAlignment="1" applyBorder="1" applyFont="1">
      <alignment horizontal="center" vertical="center"/>
    </xf>
    <xf borderId="15" fillId="8" fontId="4" numFmtId="0" xfId="0" applyAlignment="1" applyBorder="1" applyFont="1">
      <alignment horizontal="left" shrinkToFit="0" vertical="top" wrapText="1"/>
    </xf>
    <xf borderId="17" fillId="11" fontId="4" numFmtId="0" xfId="0" applyAlignment="1" applyBorder="1" applyFont="1">
      <alignment horizontal="center" readingOrder="0"/>
    </xf>
    <xf borderId="15" fillId="8" fontId="4" numFmtId="0" xfId="0" applyAlignment="1" applyBorder="1" applyFont="1">
      <alignment horizontal="center" shrinkToFit="0" vertical="center" wrapText="1"/>
    </xf>
    <xf borderId="17" fillId="12" fontId="0" numFmtId="0" xfId="0" applyBorder="1" applyFill="1" applyFont="1"/>
    <xf borderId="17" fillId="12" fontId="0" numFmtId="14" xfId="0" applyBorder="1" applyFont="1" applyNumberFormat="1"/>
    <xf borderId="17" fillId="12" fontId="0" numFmtId="0" xfId="0" applyAlignment="1" applyBorder="1" applyFont="1">
      <alignment horizontal="center"/>
    </xf>
    <xf borderId="17" fillId="12" fontId="4" numFmtId="0" xfId="0" applyAlignment="1" applyBorder="1" applyFont="1">
      <alignment readingOrder="0"/>
    </xf>
    <xf borderId="17" fillId="12" fontId="4" numFmtId="0" xfId="0" applyAlignment="1" applyBorder="1" applyFont="1">
      <alignment horizontal="center" readingOrder="0"/>
    </xf>
    <xf borderId="17" fillId="13" fontId="0" numFmtId="0" xfId="0" applyBorder="1" applyFill="1" applyFont="1"/>
    <xf borderId="17" fillId="13" fontId="0" numFmtId="14" xfId="0" applyBorder="1" applyFont="1" applyNumberFormat="1"/>
    <xf borderId="17" fillId="13" fontId="0" numFmtId="0" xfId="0" applyAlignment="1" applyBorder="1" applyFont="1">
      <alignment horizontal="center"/>
    </xf>
    <xf borderId="17" fillId="13" fontId="4" numFmtId="0" xfId="0" applyAlignment="1" applyBorder="1" applyFont="1">
      <alignment readingOrder="0"/>
    </xf>
    <xf borderId="17" fillId="13" fontId="4" numFmtId="0" xfId="0" applyAlignment="1" applyBorder="1" applyFont="1">
      <alignment horizontal="center" readingOrder="0"/>
    </xf>
    <xf borderId="0" fillId="0" fontId="5" numFmtId="0" xfId="0" applyFont="1"/>
    <xf borderId="7" fillId="0" fontId="4" numFmtId="0" xfId="0" applyAlignment="1" applyBorder="1" applyFont="1">
      <alignment horizontal="center"/>
    </xf>
    <xf borderId="8" fillId="0" fontId="4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7" width="8.14"/>
    <col customWidth="1" min="8" max="8" width="7.14"/>
    <col customWidth="1" min="9" max="9" width="5.71"/>
    <col customWidth="1" min="10" max="10" width="7.14"/>
    <col customWidth="1" min="11" max="11" width="5.71"/>
    <col customWidth="1" min="12" max="12" width="7.14"/>
    <col customWidth="1" min="13" max="13" width="5.71"/>
    <col customWidth="1" min="14" max="14" width="7.14"/>
    <col customWidth="1" min="15" max="15" width="5.71"/>
    <col customWidth="1" min="16" max="16" width="7.14"/>
    <col customWidth="1" min="17" max="17" width="5.71"/>
    <col customWidth="1" min="18" max="18" width="7.14"/>
    <col customWidth="1" min="19" max="19" width="5.71"/>
    <col customWidth="1" min="20" max="20" width="7.14"/>
    <col customWidth="1" min="21" max="21" width="5.71"/>
    <col customWidth="1" min="22" max="22" width="7.14"/>
    <col customWidth="1" min="23" max="24" width="5.71"/>
    <col customWidth="1" hidden="1" min="25" max="33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3">
        <v>1.0</v>
      </c>
      <c r="I1" s="3">
        <f>VLOOKUP($F1,'Grille points'!$D$3:$N$16,VLOOKUP(H$18,'Paramètres compétitions'!$B$40:$W$47,14,FALSE)+1,FALSE)</f>
        <v>450</v>
      </c>
      <c r="J1" s="3">
        <v>1.0</v>
      </c>
      <c r="K1" s="3">
        <f>VLOOKUP($F1,'Grille points'!$D$3:$N$16,VLOOKUP(J$18,'Paramètres compétitions'!$B$40:$W$47,14,FALSE)+1,FALSE)</f>
        <v>450</v>
      </c>
      <c r="L1" s="3">
        <v>1.0</v>
      </c>
      <c r="M1" s="3">
        <f>VLOOKUP($F1,'Grille points'!$D$3:$N$16,VLOOKUP(L$18,'Paramètres compétitions'!$B$40:$W$47,14,FALSE)+1,FALSE)</f>
        <v>450</v>
      </c>
      <c r="N1" s="3">
        <v>1.0</v>
      </c>
      <c r="O1" s="3">
        <f>VLOOKUP($F1,'Grille points'!$D$3:$N$16,VLOOKUP(N$18,'Paramètres compétitions'!$B$40:$W$47,14,FALSE)+1,FALSE)</f>
        <v>1875</v>
      </c>
      <c r="P1" s="3">
        <v>1.0</v>
      </c>
      <c r="Q1" s="3">
        <f>VLOOKUP($F1,'Grille points'!$D$3:$N$16,VLOOKUP(P$18,'Paramètres compétitions'!$B$40:$W$47,14,FALSE)+1,FALSE)</f>
        <v>1875</v>
      </c>
      <c r="R1" s="3">
        <v>1.0</v>
      </c>
      <c r="S1" s="3">
        <f>VLOOKUP($F1,'Grille points'!$D$3:$N$16,VLOOKUP(R$18,'Paramètres compétitions'!$B$40:$W$47,14,FALSE)+1,FALSE)</f>
        <v>1875</v>
      </c>
      <c r="T1" s="3">
        <v>1.0</v>
      </c>
      <c r="U1" s="3">
        <f>VLOOKUP($F1,'Grille points'!$D$3:$N$16,VLOOKUP(T$18,'Paramètres compétitions'!$B$40:$W$47,14,FALSE)+1,FALSE)</f>
        <v>1500</v>
      </c>
      <c r="V1" s="3">
        <v>1.0</v>
      </c>
      <c r="W1" s="3">
        <f>VLOOKUP($F1,'Grille points'!$D$3:$N$16,VLOOKUP(V$18,'Paramètres compétitions'!$B$40:$W$47,14,FALSE)+1,FALSE)</f>
        <v>450</v>
      </c>
      <c r="X1" s="3"/>
      <c r="Y1" s="2"/>
      <c r="Z1" s="2"/>
      <c r="AA1" s="2"/>
      <c r="AB1" s="2"/>
      <c r="AC1" s="2"/>
      <c r="AD1" s="2"/>
      <c r="AE1" s="2"/>
      <c r="AF1" s="2"/>
      <c r="AG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3">
        <v>5.0</v>
      </c>
      <c r="I2" s="3">
        <f>VLOOKUP($F2,'Grille points'!$D$3:$N$16,VLOOKUP(H$18,'Paramètres compétitions'!$B$40:$W$47,14,FALSE)+1,FALSE)</f>
        <v>300</v>
      </c>
      <c r="J2" s="3">
        <v>5.0</v>
      </c>
      <c r="K2" s="3">
        <f>VLOOKUP($F2,'Grille points'!$D$3:$N$16,VLOOKUP(J$18,'Paramètres compétitions'!$B$40:$W$47,14,FALSE)+1,FALSE)</f>
        <v>300</v>
      </c>
      <c r="L2" s="3">
        <v>5.0</v>
      </c>
      <c r="M2" s="3">
        <f>VLOOKUP($F2,'Grille points'!$D$3:$N$16,VLOOKUP(L$18,'Paramètres compétitions'!$B$40:$W$47,14,FALSE)+1,FALSE)</f>
        <v>300</v>
      </c>
      <c r="N2" s="3">
        <v>5.0</v>
      </c>
      <c r="O2" s="3">
        <f>VLOOKUP($F2,'Grille points'!$D$3:$N$16,VLOOKUP(N$18,'Paramètres compétitions'!$B$40:$W$47,14,FALSE)+1,FALSE)</f>
        <v>1250</v>
      </c>
      <c r="P2" s="3">
        <v>5.0</v>
      </c>
      <c r="Q2" s="3">
        <f>VLOOKUP($F2,'Grille points'!$D$3:$N$16,VLOOKUP(P$18,'Paramètres compétitions'!$B$40:$W$47,14,FALSE)+1,FALSE)</f>
        <v>1250</v>
      </c>
      <c r="R2" s="3">
        <v>5.0</v>
      </c>
      <c r="S2" s="3">
        <f>VLOOKUP($F2,'Grille points'!$D$3:$N$16,VLOOKUP(R$18,'Paramètres compétitions'!$B$40:$W$47,14,FALSE)+1,FALSE)</f>
        <v>1250</v>
      </c>
      <c r="T2" s="3">
        <v>5.0</v>
      </c>
      <c r="U2" s="3">
        <f>VLOOKUP($F2,'Grille points'!$D$3:$N$16,VLOOKUP(T$18,'Paramètres compétitions'!$B$40:$W$47,14,FALSE)+1,FALSE)</f>
        <v>1000</v>
      </c>
      <c r="V2" s="3">
        <v>5.0</v>
      </c>
      <c r="W2" s="3">
        <f>VLOOKUP($F2,'Grille points'!$D$3:$N$16,VLOOKUP(V$18,'Paramètres compétitions'!$B$40:$W$47,14,FALSE)+1,FALSE)</f>
        <v>300</v>
      </c>
      <c r="X2" s="3"/>
      <c r="Y2" s="2"/>
      <c r="Z2" s="2"/>
      <c r="AA2" s="2"/>
      <c r="AB2" s="2"/>
      <c r="AC2" s="2"/>
      <c r="AD2" s="2"/>
      <c r="AE2" s="2"/>
      <c r="AF2" s="2"/>
      <c r="AG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3">
        <v>9.0</v>
      </c>
      <c r="I3" s="3">
        <f>VLOOKUP($F3,'Grille points'!$D$3:$N$16,VLOOKUP(H$18,'Paramètres compétitions'!$B$40:$W$47,14,FALSE)+1,FALSE)</f>
        <v>200</v>
      </c>
      <c r="J3" s="3">
        <v>9.0</v>
      </c>
      <c r="K3" s="3">
        <f>VLOOKUP($F3,'Grille points'!$D$3:$N$16,VLOOKUP(J$18,'Paramètres compétitions'!$B$40:$W$47,14,FALSE)+1,FALSE)</f>
        <v>200</v>
      </c>
      <c r="L3" s="3">
        <v>9.0</v>
      </c>
      <c r="M3" s="3">
        <f>VLOOKUP($F3,'Grille points'!$D$3:$N$16,VLOOKUP(L$18,'Paramètres compétitions'!$B$40:$W$47,14,FALSE)+1,FALSE)</f>
        <v>200</v>
      </c>
      <c r="N3" s="3">
        <v>9.0</v>
      </c>
      <c r="O3" s="3">
        <f>VLOOKUP($F3,'Grille points'!$D$3:$N$16,VLOOKUP(N$18,'Paramètres compétitions'!$B$40:$W$47,14,FALSE)+1,FALSE)</f>
        <v>825</v>
      </c>
      <c r="P3" s="3">
        <v>9.0</v>
      </c>
      <c r="Q3" s="3">
        <f>VLOOKUP($F3,'Grille points'!$D$3:$N$16,VLOOKUP(P$18,'Paramètres compétitions'!$B$40:$W$47,14,FALSE)+1,FALSE)</f>
        <v>825</v>
      </c>
      <c r="R3" s="3">
        <v>9.0</v>
      </c>
      <c r="S3" s="3">
        <f>VLOOKUP($F3,'Grille points'!$D$3:$N$16,VLOOKUP(R$18,'Paramètres compétitions'!$B$40:$W$47,14,FALSE)+1,FALSE)</f>
        <v>825</v>
      </c>
      <c r="T3" s="3">
        <v>9.0</v>
      </c>
      <c r="U3" s="3">
        <f>VLOOKUP($F3,'Grille points'!$D$3:$N$16,VLOOKUP(T$18,'Paramètres compétitions'!$B$40:$W$47,14,FALSE)+1,FALSE)</f>
        <v>675</v>
      </c>
      <c r="V3" s="3">
        <v>9.0</v>
      </c>
      <c r="W3" s="3">
        <f>VLOOKUP($F3,'Grille points'!$D$3:$N$16,VLOOKUP(V$18,'Paramètres compétitions'!$B$40:$W$47,14,FALSE)+1,FALSE)</f>
        <v>200</v>
      </c>
      <c r="X3" s="3"/>
      <c r="Y3" s="2"/>
      <c r="Z3" s="2"/>
      <c r="AA3" s="2"/>
      <c r="AB3" s="2"/>
      <c r="AC3" s="2"/>
      <c r="AD3" s="2"/>
      <c r="AE3" s="2"/>
      <c r="AF3" s="2"/>
      <c r="AG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3">
        <v>13.0</v>
      </c>
      <c r="I4" s="3">
        <f>VLOOKUP($F4,'Grille points'!$D$3:$N$16,VLOOKUP(H$18,'Paramètres compétitions'!$B$40:$W$47,14,FALSE)+1,FALSE)</f>
        <v>200</v>
      </c>
      <c r="J4" s="3">
        <v>13.0</v>
      </c>
      <c r="K4" s="3">
        <f>VLOOKUP($F4,'Grille points'!$D$3:$N$16,VLOOKUP(J$18,'Paramètres compétitions'!$B$40:$W$47,14,FALSE)+1,FALSE)</f>
        <v>200</v>
      </c>
      <c r="L4" s="3">
        <v>13.0</v>
      </c>
      <c r="M4" s="3">
        <f>VLOOKUP($F4,'Grille points'!$D$3:$N$16,VLOOKUP(L$18,'Paramètres compétitions'!$B$40:$W$47,14,FALSE)+1,FALSE)</f>
        <v>200</v>
      </c>
      <c r="N4" s="3">
        <v>13.0</v>
      </c>
      <c r="O4" s="3">
        <f>VLOOKUP($F4,'Grille points'!$D$3:$N$16,VLOOKUP(N$18,'Paramètres compétitions'!$B$40:$W$47,14,FALSE)+1,FALSE)</f>
        <v>825</v>
      </c>
      <c r="P4" s="3">
        <v>13.0</v>
      </c>
      <c r="Q4" s="3">
        <f>VLOOKUP($F4,'Grille points'!$D$3:$N$16,VLOOKUP(P$18,'Paramètres compétitions'!$B$40:$W$47,14,FALSE)+1,FALSE)</f>
        <v>825</v>
      </c>
      <c r="R4" s="3">
        <v>13.0</v>
      </c>
      <c r="S4" s="3">
        <f>VLOOKUP($F4,'Grille points'!$D$3:$N$16,VLOOKUP(R$18,'Paramètres compétitions'!$B$40:$W$47,14,FALSE)+1,FALSE)</f>
        <v>825</v>
      </c>
      <c r="T4" s="3">
        <v>13.0</v>
      </c>
      <c r="U4" s="3">
        <f>VLOOKUP($F4,'Grille points'!$D$3:$N$16,VLOOKUP(T$18,'Paramètres compétitions'!$B$40:$W$47,14,FALSE)+1,FALSE)</f>
        <v>675</v>
      </c>
      <c r="V4" s="3">
        <v>13.0</v>
      </c>
      <c r="W4" s="3">
        <f>VLOOKUP($F4,'Grille points'!$D$3:$N$16,VLOOKUP(V$18,'Paramètres compétitions'!$B$40:$W$47,14,FALSE)+1,FALSE)</f>
        <v>200</v>
      </c>
      <c r="X4" s="3"/>
      <c r="Y4" s="2"/>
      <c r="Z4" s="2"/>
      <c r="AA4" s="2"/>
      <c r="AB4" s="2"/>
      <c r="AC4" s="2"/>
      <c r="AD4" s="2"/>
      <c r="AE4" s="2"/>
      <c r="AF4" s="2"/>
      <c r="AG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3">
        <v>17.0</v>
      </c>
      <c r="I5" s="3">
        <f>VLOOKUP($F5,'Grille points'!$D$3:$N$16,VLOOKUP(H$18,'Paramètres compétitions'!$B$40:$W$47,14,FALSE)+1,FALSE)</f>
        <v>130</v>
      </c>
      <c r="J5" s="3">
        <v>17.0</v>
      </c>
      <c r="K5" s="3">
        <f>VLOOKUP($F5,'Grille points'!$D$3:$N$16,VLOOKUP(J$18,'Paramètres compétitions'!$B$40:$W$47,14,FALSE)+1,FALSE)</f>
        <v>130</v>
      </c>
      <c r="L5" s="3">
        <v>17.0</v>
      </c>
      <c r="M5" s="3">
        <f>VLOOKUP($F5,'Grille points'!$D$3:$N$16,VLOOKUP(L$18,'Paramètres compétitions'!$B$40:$W$47,14,FALSE)+1,FALSE)</f>
        <v>130</v>
      </c>
      <c r="N5" s="3">
        <v>17.0</v>
      </c>
      <c r="O5" s="3">
        <f>VLOOKUP($F5,'Grille points'!$D$3:$N$16,VLOOKUP(N$18,'Paramètres compétitions'!$B$40:$W$47,14,FALSE)+1,FALSE)</f>
        <v>550</v>
      </c>
      <c r="P5" s="3">
        <v>17.0</v>
      </c>
      <c r="Q5" s="3">
        <f>VLOOKUP($F5,'Grille points'!$D$3:$N$16,VLOOKUP(P$18,'Paramètres compétitions'!$B$40:$W$47,14,FALSE)+1,FALSE)</f>
        <v>550</v>
      </c>
      <c r="R5" s="3">
        <v>17.0</v>
      </c>
      <c r="S5" s="3">
        <f>VLOOKUP($F5,'Grille points'!$D$3:$N$16,VLOOKUP(R$18,'Paramètres compétitions'!$B$40:$W$47,14,FALSE)+1,FALSE)</f>
        <v>550</v>
      </c>
      <c r="T5" s="3">
        <v>17.0</v>
      </c>
      <c r="U5" s="3">
        <f>VLOOKUP($F5,'Grille points'!$D$3:$N$16,VLOOKUP(T$18,'Paramètres compétitions'!$B$40:$W$47,14,FALSE)+1,FALSE)</f>
        <v>450</v>
      </c>
      <c r="V5" s="3">
        <v>17.0</v>
      </c>
      <c r="W5" s="3">
        <f>VLOOKUP($F5,'Grille points'!$D$3:$N$16,VLOOKUP(V$18,'Paramètres compétitions'!$B$40:$W$47,14,FALSE)+1,FALSE)</f>
        <v>130</v>
      </c>
      <c r="X5" s="3"/>
      <c r="Y5" s="2"/>
      <c r="Z5" s="2"/>
      <c r="AA5" s="2"/>
      <c r="AB5" s="2"/>
      <c r="AC5" s="2"/>
      <c r="AD5" s="2"/>
      <c r="AE5" s="2"/>
      <c r="AF5" s="2"/>
      <c r="AG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3">
        <v>25.0</v>
      </c>
      <c r="I6" s="3">
        <f>VLOOKUP($F6,'Grille points'!$D$3:$N$16,VLOOKUP(H$18,'Paramètres compétitions'!$B$40:$W$47,14,FALSE)+1,FALSE)</f>
        <v>130</v>
      </c>
      <c r="J6" s="3">
        <v>25.0</v>
      </c>
      <c r="K6" s="3">
        <f>VLOOKUP($F6,'Grille points'!$D$3:$N$16,VLOOKUP(J$18,'Paramètres compétitions'!$B$40:$W$47,14,FALSE)+1,FALSE)</f>
        <v>130</v>
      </c>
      <c r="L6" s="3">
        <v>25.0</v>
      </c>
      <c r="M6" s="3">
        <f>VLOOKUP($F6,'Grille points'!$D$3:$N$16,VLOOKUP(L$18,'Paramètres compétitions'!$B$40:$W$47,14,FALSE)+1,FALSE)</f>
        <v>130</v>
      </c>
      <c r="N6" s="3">
        <v>25.0</v>
      </c>
      <c r="O6" s="3">
        <f>VLOOKUP($F6,'Grille points'!$D$3:$N$16,VLOOKUP(N$18,'Paramètres compétitions'!$B$40:$W$47,14,FALSE)+1,FALSE)</f>
        <v>550</v>
      </c>
      <c r="P6" s="3">
        <v>25.0</v>
      </c>
      <c r="Q6" s="3">
        <f>VLOOKUP($F6,'Grille points'!$D$3:$N$16,VLOOKUP(P$18,'Paramètres compétitions'!$B$40:$W$47,14,FALSE)+1,FALSE)</f>
        <v>550</v>
      </c>
      <c r="R6" s="3">
        <v>25.0</v>
      </c>
      <c r="S6" s="3">
        <f>VLOOKUP($F6,'Grille points'!$D$3:$N$16,VLOOKUP(R$18,'Paramètres compétitions'!$B$40:$W$47,14,FALSE)+1,FALSE)</f>
        <v>550</v>
      </c>
      <c r="T6" s="3">
        <v>25.0</v>
      </c>
      <c r="U6" s="3">
        <f>VLOOKUP($F6,'Grille points'!$D$3:$N$16,VLOOKUP(T$18,'Paramètres compétitions'!$B$40:$W$47,14,FALSE)+1,FALSE)</f>
        <v>450</v>
      </c>
      <c r="V6" s="3">
        <v>25.0</v>
      </c>
      <c r="W6" s="3">
        <f>VLOOKUP($F6,'Grille points'!$D$3:$N$16,VLOOKUP(V$18,'Paramètres compétitions'!$B$40:$W$47,14,FALSE)+1,FALSE)</f>
        <v>130</v>
      </c>
      <c r="X6" s="3"/>
      <c r="Y6" s="2"/>
      <c r="Z6" s="2"/>
      <c r="AA6" s="2"/>
      <c r="AB6" s="2"/>
      <c r="AC6" s="2"/>
      <c r="AD6" s="2"/>
      <c r="AE6" s="2"/>
      <c r="AF6" s="2"/>
      <c r="AG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3">
        <v>33.0</v>
      </c>
      <c r="I7" s="3">
        <f>VLOOKUP($F7,'Grille points'!$D$3:$N$16,VLOOKUP(H$18,'Paramètres compétitions'!$B$40:$W$47,14,FALSE)+1,FALSE)</f>
        <v>80</v>
      </c>
      <c r="J7" s="3">
        <v>33.0</v>
      </c>
      <c r="K7" s="3">
        <f>VLOOKUP($F7,'Grille points'!$D$3:$N$16,VLOOKUP(J$18,'Paramètres compétitions'!$B$40:$W$47,14,FALSE)+1,FALSE)</f>
        <v>80</v>
      </c>
      <c r="L7" s="3">
        <v>33.0</v>
      </c>
      <c r="M7" s="3">
        <f>VLOOKUP($F7,'Grille points'!$D$3:$N$16,VLOOKUP(L$18,'Paramètres compétitions'!$B$40:$W$47,14,FALSE)+1,FALSE)</f>
        <v>80</v>
      </c>
      <c r="N7" s="3">
        <v>33.0</v>
      </c>
      <c r="O7" s="3">
        <f>VLOOKUP($F7,'Grille points'!$D$3:$N$16,VLOOKUP(N$18,'Paramètres compétitions'!$B$40:$W$47,14,FALSE)+1,FALSE)</f>
        <v>375</v>
      </c>
      <c r="P7" s="3">
        <v>33.0</v>
      </c>
      <c r="Q7" s="3">
        <f>VLOOKUP($F7,'Grille points'!$D$3:$N$16,VLOOKUP(P$18,'Paramètres compétitions'!$B$40:$W$47,14,FALSE)+1,FALSE)</f>
        <v>375</v>
      </c>
      <c r="R7" s="3">
        <v>33.0</v>
      </c>
      <c r="S7" s="3">
        <f>VLOOKUP($F7,'Grille points'!$D$3:$N$16,VLOOKUP(R$18,'Paramètres compétitions'!$B$40:$W$47,14,FALSE)+1,FALSE)</f>
        <v>375</v>
      </c>
      <c r="T7" s="3">
        <v>33.0</v>
      </c>
      <c r="U7" s="3">
        <f>VLOOKUP($F7,'Grille points'!$D$3:$N$16,VLOOKUP(T$18,'Paramètres compétitions'!$B$40:$W$47,14,FALSE)+1,FALSE)</f>
        <v>300</v>
      </c>
      <c r="V7" s="3">
        <v>33.0</v>
      </c>
      <c r="W7" s="3">
        <f>VLOOKUP($F7,'Grille points'!$D$3:$N$16,VLOOKUP(V$18,'Paramètres compétitions'!$B$40:$W$47,14,FALSE)+1,FALSE)</f>
        <v>80</v>
      </c>
      <c r="X7" s="3"/>
      <c r="Y7" s="2"/>
      <c r="Z7" s="2"/>
      <c r="AA7" s="2"/>
      <c r="AB7" s="2"/>
      <c r="AC7" s="2"/>
      <c r="AD7" s="2"/>
      <c r="AE7" s="2"/>
      <c r="AF7" s="2"/>
      <c r="AG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3">
        <v>49.0</v>
      </c>
      <c r="I8" s="3">
        <f>VLOOKUP($F8,'Grille points'!$D$3:$N$16,VLOOKUP(H$18,'Paramètres compétitions'!$B$40:$W$47,14,FALSE)+1,FALSE)</f>
        <v>80</v>
      </c>
      <c r="J8" s="3">
        <v>49.0</v>
      </c>
      <c r="K8" s="3">
        <f>VLOOKUP($F8,'Grille points'!$D$3:$N$16,VLOOKUP(J$18,'Paramètres compétitions'!$B$40:$W$47,14,FALSE)+1,FALSE)</f>
        <v>80</v>
      </c>
      <c r="L8" s="3">
        <v>49.0</v>
      </c>
      <c r="M8" s="3">
        <f>VLOOKUP($F8,'Grille points'!$D$3:$N$16,VLOOKUP(L$18,'Paramètres compétitions'!$B$40:$W$47,14,FALSE)+1,FALSE)</f>
        <v>80</v>
      </c>
      <c r="N8" s="3">
        <v>49.0</v>
      </c>
      <c r="O8" s="3">
        <f>VLOOKUP($F8,'Grille points'!$D$3:$N$16,VLOOKUP(N$18,'Paramètres compétitions'!$B$40:$W$47,14,FALSE)+1,FALSE)</f>
        <v>375</v>
      </c>
      <c r="P8" s="3">
        <v>49.0</v>
      </c>
      <c r="Q8" s="3">
        <f>VLOOKUP($F8,'Grille points'!$D$3:$N$16,VLOOKUP(P$18,'Paramètres compétitions'!$B$40:$W$47,14,FALSE)+1,FALSE)</f>
        <v>375</v>
      </c>
      <c r="R8" s="3">
        <v>49.0</v>
      </c>
      <c r="S8" s="3">
        <f>VLOOKUP($F8,'Grille points'!$D$3:$N$16,VLOOKUP(R$18,'Paramètres compétitions'!$B$40:$W$47,14,FALSE)+1,FALSE)</f>
        <v>375</v>
      </c>
      <c r="T8" s="3">
        <v>49.0</v>
      </c>
      <c r="U8" s="3">
        <f>VLOOKUP($F8,'Grille points'!$D$3:$N$16,VLOOKUP(T$18,'Paramètres compétitions'!$B$40:$W$47,14,FALSE)+1,FALSE)</f>
        <v>300</v>
      </c>
      <c r="V8" s="3">
        <v>49.0</v>
      </c>
      <c r="W8" s="3">
        <f>VLOOKUP($F8,'Grille points'!$D$3:$N$16,VLOOKUP(V$18,'Paramètres compétitions'!$B$40:$W$47,14,FALSE)+1,FALSE)</f>
        <v>80</v>
      </c>
      <c r="X8" s="3"/>
      <c r="Y8" s="2"/>
      <c r="Z8" s="2"/>
      <c r="AA8" s="2"/>
      <c r="AB8" s="2"/>
      <c r="AC8" s="2"/>
      <c r="AD8" s="2"/>
      <c r="AE8" s="2"/>
      <c r="AF8" s="2"/>
      <c r="AG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3">
        <f>IF(VLOOKUP(H18,'Paramètres compétitions'!$B$40:$W$47,16,FALSE),VLOOKUP(H18,'Paramètres compétitions'!$B$40:$W$47,16,FALSE)+1,"")</f>
        <v>65</v>
      </c>
      <c r="I9" s="3">
        <f>VLOOKUP($F9,'Grille points'!$D$3:$N$16,VLOOKUP(H$18,'Paramètres compétitions'!$B$40:$W$47,14,FALSE)+1,FALSE)</f>
        <v>50</v>
      </c>
      <c r="J9" s="3">
        <f>IF(VLOOKUP(J18,'Paramètres compétitions'!$B$40:$W$47,16,FALSE),VLOOKUP(J18,'Paramètres compétitions'!$B$40:$W$47,16,FALSE)+1,"")</f>
        <v>65</v>
      </c>
      <c r="K9" s="3">
        <f>VLOOKUP($F9,'Grille points'!$D$3:$N$16,VLOOKUP(J$18,'Paramètres compétitions'!$B$40:$W$47,14,FALSE)+1,FALSE)</f>
        <v>50</v>
      </c>
      <c r="L9" s="3" t="str">
        <f>IF(VLOOKUP(L18,'Paramètres compétitions'!$B$40:$W$47,16,FALSE),VLOOKUP(L18,'Paramètres compétitions'!$B$40:$W$47,16,FALSE)+1,"")</f>
        <v/>
      </c>
      <c r="M9" s="3">
        <f>VLOOKUP($F9,'Grille points'!$D$3:$N$16,VLOOKUP(L$18,'Paramètres compétitions'!$B$40:$W$47,14,FALSE)+1,FALSE)</f>
        <v>50</v>
      </c>
      <c r="N9" s="3">
        <f>IF(VLOOKUP(N18,'Paramètres compétitions'!$B$40:$W$47,16,FALSE),VLOOKUP(N18,'Paramètres compétitions'!$B$40:$W$47,16,FALSE)+1,"")</f>
        <v>65</v>
      </c>
      <c r="O9" s="3">
        <f>VLOOKUP($F9,'Grille points'!$D$3:$N$16,VLOOKUP(N$18,'Paramètres compétitions'!$B$40:$W$47,14,FALSE)+1,FALSE)</f>
        <v>250</v>
      </c>
      <c r="P9" s="3">
        <f>IF(VLOOKUP(P18,'Paramètres compétitions'!$B$40:$W$47,16,FALSE),VLOOKUP(P18,'Paramètres compétitions'!$B$40:$W$47,16,FALSE)+1,"")</f>
        <v>65</v>
      </c>
      <c r="Q9" s="3">
        <f>VLOOKUP($F9,'Grille points'!$D$3:$N$16,VLOOKUP(P$18,'Paramètres compétitions'!$B$40:$W$47,14,FALSE)+1,FALSE)</f>
        <v>250</v>
      </c>
      <c r="R9" s="3">
        <f>IF(VLOOKUP(R18,'Paramètres compétitions'!$B$40:$W$47,16,FALSE),VLOOKUP(R18,'Paramètres compétitions'!$B$40:$W$47,16,FALSE)+1,"")</f>
        <v>65</v>
      </c>
      <c r="S9" s="3">
        <f>VLOOKUP($F9,'Grille points'!$D$3:$N$16,VLOOKUP(R$18,'Paramètres compétitions'!$B$40:$W$47,14,FALSE)+1,FALSE)</f>
        <v>250</v>
      </c>
      <c r="T9" s="3">
        <f>IF(VLOOKUP(T18,'Paramètres compétitions'!$B$40:$W$47,16,FALSE),VLOOKUP(T18,'Paramètres compétitions'!$B$40:$W$47,16,FALSE)+1,"")</f>
        <v>65</v>
      </c>
      <c r="U9" s="3">
        <f>VLOOKUP($F9,'Grille points'!$D$3:$N$16,VLOOKUP(T$18,'Paramètres compétitions'!$B$40:$W$47,14,FALSE)+1,FALSE)</f>
        <v>200</v>
      </c>
      <c r="V9" s="3" t="str">
        <f>IF(VLOOKUP(V18,'Paramètres compétitions'!$B$40:$W$47,16,FALSE),VLOOKUP(V18,'Paramètres compétitions'!$B$40:$W$47,16,FALSE)+1,"")</f>
        <v/>
      </c>
      <c r="W9" s="3">
        <f>VLOOKUP($F9,'Grille points'!$D$3:$N$16,VLOOKUP(V$18,'Paramètres compétitions'!$B$40:$W$47,14,FALSE)+1,FALSE)</f>
        <v>50</v>
      </c>
      <c r="X9" s="3"/>
      <c r="Y9" s="2"/>
      <c r="Z9" s="2"/>
      <c r="AA9" s="2"/>
      <c r="AB9" s="2"/>
      <c r="AC9" s="2"/>
      <c r="AD9" s="2"/>
      <c r="AE9" s="2"/>
      <c r="AF9" s="2"/>
      <c r="AG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3" t="str">
        <f>IF(VLOOKUP(H18,'Paramètres compétitions'!$B$40:$W$47,17,FALSE),VLOOKUP(H18,'Paramètres compétitions'!$B$40:$W$47,17,FALSE)+1,"")</f>
        <v/>
      </c>
      <c r="I10" s="3">
        <f>VLOOKUP($F10,'Grille points'!$D$3:$N$16,VLOOKUP(H$18,'Paramètres compétitions'!$B$40:$W$47,14,FALSE)+1,FALSE)</f>
        <v>30</v>
      </c>
      <c r="J10" s="3" t="str">
        <f>IF(VLOOKUP(J18,'Paramètres compétitions'!$B$40:$W$47,17,FALSE),VLOOKUP(J18,'Paramètres compétitions'!$B$40:$W$47,17,FALSE)+1,"")</f>
        <v/>
      </c>
      <c r="K10" s="3">
        <f>VLOOKUP($F10,'Grille points'!$D$3:$N$16,VLOOKUP(J$18,'Paramètres compétitions'!$B$40:$W$47,14,FALSE)+1,FALSE)</f>
        <v>30</v>
      </c>
      <c r="L10" s="3" t="str">
        <f>IF(VLOOKUP(L18,'Paramètres compétitions'!$B$40:$W$47,17,FALSE),VLOOKUP(L18,'Paramètres compétitions'!$B$40:$W$47,17,FALSE)+1,"")</f>
        <v/>
      </c>
      <c r="M10" s="3">
        <f>VLOOKUP($F10,'Grille points'!$D$3:$N$16,VLOOKUP(L$18,'Paramètres compétitions'!$B$40:$W$47,14,FALSE)+1,FALSE)</f>
        <v>30</v>
      </c>
      <c r="N10" s="3">
        <f>IF(VLOOKUP(N18,'Paramètres compétitions'!$B$40:$W$47,17,FALSE),VLOOKUP(N18,'Paramètres compétitions'!$B$40:$W$47,17,FALSE)+1,"")</f>
        <v>97</v>
      </c>
      <c r="O10" s="3">
        <f>VLOOKUP($F10,'Grille points'!$D$3:$N$16,VLOOKUP(N$18,'Paramètres compétitions'!$B$40:$W$47,14,FALSE)+1,FALSE)</f>
        <v>175</v>
      </c>
      <c r="P10" s="3">
        <f>IF(VLOOKUP(P18,'Paramètres compétitions'!$B$40:$W$47,17,FALSE),VLOOKUP(P18,'Paramètres compétitions'!$B$40:$W$47,17,FALSE)+1,"")</f>
        <v>97</v>
      </c>
      <c r="Q10" s="3">
        <f>VLOOKUP($F10,'Grille points'!$D$3:$N$16,VLOOKUP(P$18,'Paramètres compétitions'!$B$40:$W$47,14,FALSE)+1,FALSE)</f>
        <v>175</v>
      </c>
      <c r="R10" s="3">
        <f>IF(VLOOKUP(R18,'Paramètres compétitions'!$B$40:$W$47,17,FALSE),VLOOKUP(R18,'Paramètres compétitions'!$B$40:$W$47,17,FALSE)+1,"")</f>
        <v>97</v>
      </c>
      <c r="S10" s="3">
        <f>VLOOKUP($F10,'Grille points'!$D$3:$N$16,VLOOKUP(R$18,'Paramètres compétitions'!$B$40:$W$47,14,FALSE)+1,FALSE)</f>
        <v>175</v>
      </c>
      <c r="T10" s="3">
        <f>IF(VLOOKUP(T18,'Paramètres compétitions'!$B$40:$W$47,17,FALSE),VLOOKUP(T18,'Paramètres compétitions'!$B$40:$W$47,17,FALSE)+1,"")</f>
        <v>97</v>
      </c>
      <c r="U10" s="3">
        <f>VLOOKUP($F10,'Grille points'!$D$3:$N$16,VLOOKUP(T$18,'Paramètres compétitions'!$B$40:$W$47,14,FALSE)+1,FALSE)</f>
        <v>130</v>
      </c>
      <c r="V10" s="3" t="str">
        <f>IF(VLOOKUP(V18,'Paramètres compétitions'!$B$40:$W$47,17,FALSE),VLOOKUP(V18,'Paramètres compétitions'!$B$40:$W$47,17,FALSE)+1,"")</f>
        <v/>
      </c>
      <c r="W10" s="3">
        <f>VLOOKUP($F10,'Grille points'!$D$3:$N$16,VLOOKUP(V$18,'Paramètres compétitions'!$B$40:$W$47,14,FALSE)+1,FALSE)</f>
        <v>30</v>
      </c>
      <c r="X10" s="3"/>
      <c r="Y10" s="2"/>
      <c r="Z10" s="2"/>
      <c r="AA10" s="2"/>
      <c r="AB10" s="2"/>
      <c r="AC10" s="2"/>
      <c r="AD10" s="2"/>
      <c r="AE10" s="2"/>
      <c r="AF10" s="2"/>
      <c r="AG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3" t="str">
        <f>IF(VLOOKUP(H18,'Paramètres compétitions'!$B$40:$W$47,18,FALSE),VLOOKUP(H18,'Paramètres compétitions'!$B$40:$W$47,18,FALSE)+1,"")</f>
        <v/>
      </c>
      <c r="I11" s="3">
        <f>VLOOKUP($F11,'Grille points'!$D$3:$N$16,VLOOKUP(H$18,'Paramètres compétitions'!$B$40:$W$47,14,FALSE)+1,FALSE)</f>
        <v>20</v>
      </c>
      <c r="J11" s="3" t="str">
        <f>IF(VLOOKUP(J18,'Paramètres compétitions'!$B$40:$W$47,18,FALSE),VLOOKUP(J18,'Paramètres compétitions'!$B$40:$W$47,18,FALSE)+1,"")</f>
        <v/>
      </c>
      <c r="K11" s="3">
        <f>VLOOKUP($F11,'Grille points'!$D$3:$N$16,VLOOKUP(J$18,'Paramètres compétitions'!$B$40:$W$47,14,FALSE)+1,FALSE)</f>
        <v>20</v>
      </c>
      <c r="L11" s="3" t="str">
        <f>IF(VLOOKUP(L18,'Paramètres compétitions'!$B$40:$W$47,18,FALSE),VLOOKUP(L18,'Paramètres compétitions'!$B$40:$W$47,18,FALSE)+1,"")</f>
        <v/>
      </c>
      <c r="M11" s="3">
        <f>VLOOKUP($F11,'Grille points'!$D$3:$N$16,VLOOKUP(L$18,'Paramètres compétitions'!$B$40:$W$47,14,FALSE)+1,FALSE)</f>
        <v>20</v>
      </c>
      <c r="N11" s="3">
        <f>IF(VLOOKUP(N18,'Paramètres compétitions'!$B$40:$W$47,18,FALSE),VLOOKUP(N18,'Paramètres compétitions'!$B$40:$W$47,18,FALSE)+1,"")</f>
        <v>162</v>
      </c>
      <c r="O11" s="3">
        <f>VLOOKUP($F11,'Grille points'!$D$3:$N$16,VLOOKUP(N$18,'Paramètres compétitions'!$B$40:$W$47,14,FALSE)+1,FALSE)</f>
        <v>120</v>
      </c>
      <c r="P11" s="3">
        <f>IF(VLOOKUP(P18,'Paramètres compétitions'!$B$40:$W$47,18,FALSE),VLOOKUP(P18,'Paramètres compétitions'!$B$40:$W$47,18,FALSE)+1,"")</f>
        <v>162</v>
      </c>
      <c r="Q11" s="3">
        <f>VLOOKUP($F11,'Grille points'!$D$3:$N$16,VLOOKUP(P$18,'Paramètres compétitions'!$B$40:$W$47,14,FALSE)+1,FALSE)</f>
        <v>120</v>
      </c>
      <c r="R11" s="3">
        <f>IF(VLOOKUP(R18,'Paramètres compétitions'!$B$40:$W$47,18,FALSE),VLOOKUP(R18,'Paramètres compétitions'!$B$40:$W$47,18,FALSE)+1,"")</f>
        <v>162</v>
      </c>
      <c r="S11" s="3">
        <f>VLOOKUP($F11,'Grille points'!$D$3:$N$16,VLOOKUP(R$18,'Paramètres compétitions'!$B$40:$W$47,14,FALSE)+1,FALSE)</f>
        <v>120</v>
      </c>
      <c r="T11" s="3" t="str">
        <f>IF(VLOOKUP(T18,'Paramètres compétitions'!$B$40:$W$47,18,FALSE),VLOOKUP(T18,'Paramètres compétitions'!$B$40:$W$47,18,FALSE)+1,"")</f>
        <v/>
      </c>
      <c r="U11" s="3">
        <f>VLOOKUP($F11,'Grille points'!$D$3:$N$16,VLOOKUP(T$18,'Paramètres compétitions'!$B$40:$W$47,14,FALSE)+1,FALSE)</f>
        <v>80</v>
      </c>
      <c r="V11" s="3" t="str">
        <f>IF(VLOOKUP(V18,'Paramètres compétitions'!$B$40:$W$47,18,FALSE),VLOOKUP(V18,'Paramètres compétitions'!$B$40:$W$47,18,FALSE)+1,"")</f>
        <v/>
      </c>
      <c r="W11" s="3">
        <f>VLOOKUP($F11,'Grille points'!$D$3:$N$16,VLOOKUP(V$18,'Paramètres compétitions'!$B$40:$W$47,14,FALSE)+1,FALSE)</f>
        <v>20</v>
      </c>
      <c r="X11" s="3"/>
      <c r="Y11" s="2"/>
      <c r="Z11" s="2"/>
      <c r="AA11" s="2"/>
      <c r="AB11" s="2"/>
      <c r="AC11" s="2"/>
      <c r="AD11" s="2"/>
      <c r="AE11" s="2"/>
      <c r="AF11" s="2"/>
      <c r="AG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3" t="str">
        <f>IF(VLOOKUP(H18,'Paramètres compétitions'!$B$40:$W$47,19,FALSE),VLOOKUP(H18,'Paramètres compétitions'!$B$40:$W$47,19,FALSE)+1,"")</f>
        <v/>
      </c>
      <c r="I12" s="3">
        <f>VLOOKUP($F12,'Grille points'!$D$3:$N$16,VLOOKUP(H$18,'Paramètres compétitions'!$B$40:$W$47,14,FALSE)+1,FALSE)</f>
        <v>15</v>
      </c>
      <c r="J12" s="3" t="str">
        <f>IF(VLOOKUP(J18,'Paramètres compétitions'!$B$40:$W$47,19,FALSE),VLOOKUP(J18,'Paramètres compétitions'!$B$40:$W$47,19,FALSE)+1,"")</f>
        <v/>
      </c>
      <c r="K12" s="3">
        <f>VLOOKUP($F12,'Grille points'!$D$3:$N$16,VLOOKUP(J$18,'Paramètres compétitions'!$B$40:$W$47,14,FALSE)+1,FALSE)</f>
        <v>15</v>
      </c>
      <c r="L12" s="3" t="str">
        <f>IF(VLOOKUP(L18,'Paramètres compétitions'!$B$40:$W$47,19,FALSE),VLOOKUP(L18,'Paramètres compétitions'!$B$40:$W$47,19,FALSE)+1,"")</f>
        <v/>
      </c>
      <c r="M12" s="3">
        <f>VLOOKUP($F12,'Grille points'!$D$3:$N$16,VLOOKUP(L$18,'Paramètres compétitions'!$B$40:$W$47,14,FALSE)+1,FALSE)</f>
        <v>15</v>
      </c>
      <c r="N12" s="3" t="str">
        <f>IF(VLOOKUP(N18,'Paramètres compétitions'!$B$40:$W$47,19,FALSE),VLOOKUP(N18,'Paramètres compétitions'!$B$40:$W$47,19,FALSE)+1,"")</f>
        <v/>
      </c>
      <c r="O12" s="3">
        <f>VLOOKUP($F12,'Grille points'!$D$3:$N$16,VLOOKUP(N$18,'Paramètres compétitions'!$B$40:$W$47,14,FALSE)+1,FALSE)</f>
        <v>80</v>
      </c>
      <c r="P12" s="3" t="str">
        <f>IF(VLOOKUP(P18,'Paramètres compétitions'!$B$40:$W$47,19,FALSE),VLOOKUP(P18,'Paramètres compétitions'!$B$40:$W$47,19,FALSE)+1,"")</f>
        <v/>
      </c>
      <c r="Q12" s="3">
        <f>VLOOKUP($F12,'Grille points'!$D$3:$N$16,VLOOKUP(P$18,'Paramètres compétitions'!$B$40:$W$47,14,FALSE)+1,FALSE)</f>
        <v>80</v>
      </c>
      <c r="R12" s="3" t="str">
        <f>IF(VLOOKUP(R18,'Paramètres compétitions'!$B$40:$W$47,19,FALSE),VLOOKUP(R18,'Paramètres compétitions'!$B$40:$W$47,19,FALSE)+1,"")</f>
        <v/>
      </c>
      <c r="S12" s="3">
        <f>VLOOKUP($F12,'Grille points'!$D$3:$N$16,VLOOKUP(R$18,'Paramètres compétitions'!$B$40:$W$47,14,FALSE)+1,FALSE)</f>
        <v>80</v>
      </c>
      <c r="T12" s="3" t="str">
        <f>IF(VLOOKUP(T18,'Paramètres compétitions'!$B$40:$W$47,19,FALSE),VLOOKUP(T18,'Paramètres compétitions'!$B$40:$W$47,19,FALSE)+1,"")</f>
        <v/>
      </c>
      <c r="U12" s="3">
        <f>VLOOKUP($F12,'Grille points'!$D$3:$N$16,VLOOKUP(T$18,'Paramètres compétitions'!$B$40:$W$47,14,FALSE)+1,FALSE)</f>
        <v>50</v>
      </c>
      <c r="V12" s="3" t="str">
        <f>IF(VLOOKUP(V18,'Paramètres compétitions'!$B$40:$W$47,19,FALSE),VLOOKUP(V18,'Paramètres compétitions'!$B$40:$W$47,19,FALSE)+1,"")</f>
        <v/>
      </c>
      <c r="W12" s="3">
        <f>VLOOKUP($F12,'Grille points'!$D$3:$N$16,VLOOKUP(V$18,'Paramètres compétitions'!$B$40:$W$47,14,FALSE)+1,FALSE)</f>
        <v>15</v>
      </c>
      <c r="X12" s="3"/>
      <c r="Y12" s="2"/>
      <c r="Z12" s="2"/>
      <c r="AA12" s="2"/>
      <c r="AB12" s="2"/>
      <c r="AC12" s="2"/>
      <c r="AD12" s="2"/>
      <c r="AE12" s="2"/>
      <c r="AF12" s="2"/>
      <c r="AG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3" t="str">
        <f>IF(VLOOKUP(H18,'Paramètres compétitions'!$B$40:$W$47,20,FALSE),VLOOKUP(H18,'Paramètres compétitions'!$B$40:$W$47,20,FALSE)+1,"")</f>
        <v/>
      </c>
      <c r="I13" s="3">
        <f>VLOOKUP($F13,'Grille points'!$D$3:$N$16,VLOOKUP(H$18,'Paramètres compétitions'!$B$40:$W$47,14,FALSE)+1,FALSE)</f>
        <v>10</v>
      </c>
      <c r="J13" s="3" t="str">
        <f>IF(VLOOKUP(J18,'Paramètres compétitions'!$B$40:$W$47,20,FALSE),VLOOKUP(J18,'Paramètres compétitions'!$B$40:$W$47,20,FALSE)+1,"")</f>
        <v/>
      </c>
      <c r="K13" s="3">
        <f>VLOOKUP($F13,'Grille points'!$D$3:$N$16,VLOOKUP(J$18,'Paramètres compétitions'!$B$40:$W$47,14,FALSE)+1,FALSE)</f>
        <v>10</v>
      </c>
      <c r="L13" s="3" t="str">
        <f>IF(VLOOKUP(L18,'Paramètres compétitions'!$B$40:$W$47,20,FALSE),VLOOKUP(L18,'Paramètres compétitions'!$B$40:$W$47,20,FALSE)+1,"")</f>
        <v/>
      </c>
      <c r="M13" s="3">
        <f>VLOOKUP($F13,'Grille points'!$D$3:$N$16,VLOOKUP(L$18,'Paramètres compétitions'!$B$40:$W$47,14,FALSE)+1,FALSE)</f>
        <v>10</v>
      </c>
      <c r="N13" s="3" t="str">
        <f>IF(VLOOKUP(N18,'Paramètres compétitions'!$B$40:$W$47,20,FALSE),VLOOKUP(N18,'Paramètres compétitions'!$B$40:$W$47,20,FALSE)+1,"")</f>
        <v/>
      </c>
      <c r="O13" s="3">
        <f>VLOOKUP($F13,'Grille points'!$D$3:$N$16,VLOOKUP(N$18,'Paramètres compétitions'!$B$40:$W$47,14,FALSE)+1,FALSE)</f>
        <v>50</v>
      </c>
      <c r="P13" s="3" t="str">
        <f>IF(VLOOKUP(P18,'Paramètres compétitions'!$B$40:$W$47,20,FALSE),VLOOKUP(P18,'Paramètres compétitions'!$B$40:$W$47,20,FALSE)+1,"")</f>
        <v/>
      </c>
      <c r="Q13" s="3">
        <f>VLOOKUP($F13,'Grille points'!$D$3:$N$16,VLOOKUP(P$18,'Paramètres compétitions'!$B$40:$W$47,14,FALSE)+1,FALSE)</f>
        <v>50</v>
      </c>
      <c r="R13" s="3" t="str">
        <f>IF(VLOOKUP(R18,'Paramètres compétitions'!$B$40:$W$47,20,FALSE),VLOOKUP(R18,'Paramètres compétitions'!$B$40:$W$47,20,FALSE)+1,"")</f>
        <v/>
      </c>
      <c r="S13" s="3">
        <f>VLOOKUP($F13,'Grille points'!$D$3:$N$16,VLOOKUP(R$18,'Paramètres compétitions'!$B$40:$W$47,14,FALSE)+1,FALSE)</f>
        <v>50</v>
      </c>
      <c r="T13" s="3" t="str">
        <f>IF(VLOOKUP(T18,'Paramètres compétitions'!$B$40:$W$47,20,FALSE),VLOOKUP(T18,'Paramètres compétitions'!$B$40:$W$47,20,FALSE)+1,"")</f>
        <v/>
      </c>
      <c r="U13" s="3">
        <f>VLOOKUP($F13,'Grille points'!$D$3:$N$16,VLOOKUP(T$18,'Paramètres compétitions'!$B$40:$W$47,14,FALSE)+1,FALSE)</f>
        <v>30</v>
      </c>
      <c r="V13" s="3" t="str">
        <f>IF(VLOOKUP(V18,'Paramètres compétitions'!$B$40:$W$47,20,FALSE),VLOOKUP(V18,'Paramètres compétitions'!$B$40:$W$47,20,FALSE)+1,"")</f>
        <v/>
      </c>
      <c r="W13" s="3">
        <f>VLOOKUP($F13,'Grille points'!$D$3:$N$16,VLOOKUP(V$18,'Paramètres compétitions'!$B$40:$W$47,14,FALSE)+1,FALSE)</f>
        <v>10</v>
      </c>
      <c r="X13" s="3"/>
      <c r="Y13" s="2"/>
      <c r="Z13" s="2"/>
      <c r="AA13" s="2"/>
      <c r="AB13" s="2"/>
      <c r="AC13" s="2"/>
      <c r="AD13" s="2"/>
      <c r="AE13" s="2"/>
      <c r="AF13" s="2"/>
      <c r="AG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3">
        <f>VLOOKUP(H18,'Paramètres compétitions'!$B$40:$W$47,22,FALSE)</f>
        <v>129</v>
      </c>
      <c r="I14" s="3">
        <f>VLOOKUP($F14,'Grille points'!$D$3:$N$16,VLOOKUP(H$18,'Paramètres compétitions'!$B$40:$W$47,14,FALSE)+1,FALSE)</f>
        <v>0</v>
      </c>
      <c r="J14" s="3">
        <f>VLOOKUP(J18,'Paramètres compétitions'!$B$40:$W$47,22,FALSE)</f>
        <v>97</v>
      </c>
      <c r="K14" s="3">
        <f>VLOOKUP($F14,'Grille points'!$D$3:$N$16,VLOOKUP(J$18,'Paramètres compétitions'!$B$40:$W$47,14,FALSE)+1,FALSE)</f>
        <v>0</v>
      </c>
      <c r="L14" s="3" t="str">
        <f>VLOOKUP(L18,'Paramètres compétitions'!$B$40:$W$47,22,FALSE)</f>
        <v/>
      </c>
      <c r="M14" s="3">
        <f>VLOOKUP($F14,'Grille points'!$D$3:$N$16,VLOOKUP(L$18,'Paramètres compétitions'!$B$40:$W$47,14,FALSE)+1,FALSE)</f>
        <v>0</v>
      </c>
      <c r="N14" s="3">
        <f>VLOOKUP(N18,'Paramètres compétitions'!$B$40:$W$47,22,FALSE)</f>
        <v>179</v>
      </c>
      <c r="O14" s="3">
        <f>VLOOKUP($F14,'Grille points'!$D$3:$N$16,VLOOKUP(N$18,'Paramètres compétitions'!$B$40:$W$47,14,FALSE)+1,FALSE)</f>
        <v>0</v>
      </c>
      <c r="P14" s="3">
        <f>VLOOKUP(P18,'Paramètres compétitions'!$B$40:$W$47,22,FALSE)</f>
        <v>187</v>
      </c>
      <c r="Q14" s="3">
        <f>VLOOKUP($F14,'Grille points'!$D$3:$N$16,VLOOKUP(P$18,'Paramètres compétitions'!$B$40:$W$47,14,FALSE)+1,FALSE)</f>
        <v>0</v>
      </c>
      <c r="R14" s="3">
        <f>VLOOKUP(R18,'Paramètres compétitions'!$B$40:$W$47,22,FALSE)</f>
        <v>165</v>
      </c>
      <c r="S14" s="3">
        <f>VLOOKUP($F14,'Grille points'!$D$3:$N$16,VLOOKUP(R$18,'Paramètres compétitions'!$B$40:$W$47,14,FALSE)+1,FALSE)</f>
        <v>0</v>
      </c>
      <c r="T14" s="3">
        <f>VLOOKUP(T18,'Paramètres compétitions'!$B$40:$W$47,22,FALSE)</f>
        <v>132</v>
      </c>
      <c r="U14" s="3">
        <f>VLOOKUP($F14,'Grille points'!$D$3:$N$16,VLOOKUP(T$18,'Paramètres compétitions'!$B$40:$W$47,14,FALSE)+1,FALSE)</f>
        <v>0</v>
      </c>
      <c r="V14" s="3" t="str">
        <f>VLOOKUP(V18,'Paramètres compétitions'!$B$40:$W$47,22,FALSE)</f>
        <v/>
      </c>
      <c r="W14" s="3">
        <f>VLOOKUP($F14,'Grille points'!$D$3:$N$16,VLOOKUP(V$18,'Paramètres compétitions'!$B$40:$W$47,14,FALSE)+1,FALSE)</f>
        <v>0</v>
      </c>
      <c r="X14" s="3"/>
      <c r="Y14" s="2"/>
      <c r="Z14" s="2"/>
      <c r="AA14" s="2"/>
      <c r="AB14" s="2"/>
      <c r="AC14" s="2"/>
      <c r="AD14" s="2"/>
      <c r="AE14" s="2"/>
      <c r="AF14" s="2"/>
      <c r="AG14" s="2"/>
    </row>
    <row r="15" ht="12.75" hidden="1" customHeight="1">
      <c r="A15" s="1"/>
      <c r="B15" s="2"/>
      <c r="C15" s="2"/>
      <c r="D15" s="3"/>
      <c r="E15" s="2"/>
      <c r="F15" s="1"/>
      <c r="G15" s="4"/>
      <c r="H15" s="3" t="s">
        <v>14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2"/>
      <c r="AA15" s="2"/>
      <c r="AB15" s="2"/>
      <c r="AC15" s="2"/>
      <c r="AD15" s="2"/>
      <c r="AE15" s="2"/>
      <c r="AF15" s="2"/>
      <c r="AG15" s="2"/>
    </row>
    <row r="16" ht="13.5" customHeight="1">
      <c r="A16" s="1"/>
      <c r="B16" s="2"/>
      <c r="C16" s="2"/>
      <c r="D16" s="3"/>
      <c r="E16" s="2"/>
      <c r="F16" s="1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2"/>
      <c r="Z16" s="2"/>
      <c r="AA16" s="2"/>
      <c r="AB16" s="2"/>
      <c r="AC16" s="2"/>
      <c r="AD16" s="2"/>
      <c r="AE16" s="2"/>
      <c r="AF16" s="2"/>
      <c r="AG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10" t="s">
        <v>16</v>
      </c>
      <c r="I17" s="11"/>
      <c r="J17" s="11"/>
      <c r="K17" s="11"/>
      <c r="L17" s="11"/>
      <c r="M17" s="12"/>
      <c r="N17" s="13" t="s">
        <v>17</v>
      </c>
      <c r="O17" s="11"/>
      <c r="P17" s="11"/>
      <c r="Q17" s="11"/>
      <c r="R17" s="11"/>
      <c r="S17" s="11"/>
      <c r="T17" s="11"/>
      <c r="U17" s="11"/>
      <c r="V17" s="11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ht="212.25" customHeight="1">
      <c r="A18" s="14"/>
      <c r="B18" s="15"/>
      <c r="C18" s="15"/>
      <c r="D18" s="16"/>
      <c r="E18" s="15"/>
      <c r="F18" s="16"/>
      <c r="G18" s="17"/>
      <c r="H18" s="18" t="str">
        <f>'Paramètres compétitions'!B40</f>
        <v>ANTONY</v>
      </c>
      <c r="I18" s="19" t="s">
        <v>18</v>
      </c>
      <c r="J18" s="20" t="str">
        <f>'Paramètres compétitions'!B41</f>
        <v>ESSLINGEN</v>
      </c>
      <c r="K18" s="19" t="s">
        <v>18</v>
      </c>
      <c r="L18" s="20" t="str">
        <f>'Paramètres compétitions'!B42</f>
        <v>MELUN</v>
      </c>
      <c r="M18" s="21" t="s">
        <v>18</v>
      </c>
      <c r="N18" s="18" t="str">
        <f>'Paramètres compétitions'!B43</f>
        <v>BONN</v>
      </c>
      <c r="O18" s="19" t="s">
        <v>18</v>
      </c>
      <c r="P18" s="20" t="str">
        <f>'Paramètres compétitions'!B44</f>
        <v>PARIS</v>
      </c>
      <c r="Q18" s="19" t="s">
        <v>18</v>
      </c>
      <c r="R18" s="20" t="str">
        <f>'Paramètres compétitions'!B45</f>
        <v>TURIN</v>
      </c>
      <c r="S18" s="19" t="s">
        <v>18</v>
      </c>
      <c r="T18" s="20" t="str">
        <f>'Paramètres compétitions'!B46</f>
        <v>LE CAIRE</v>
      </c>
      <c r="U18" s="19" t="s">
        <v>18</v>
      </c>
      <c r="V18" s="20" t="str">
        <f>'Paramètres compétitions'!B47</f>
        <v>ST PETERSBOURG</v>
      </c>
      <c r="W18" s="21" t="s">
        <v>18</v>
      </c>
      <c r="X18" s="22"/>
      <c r="Y18" s="23"/>
      <c r="Z18" s="23"/>
      <c r="AA18" s="23"/>
      <c r="AB18" s="23"/>
      <c r="AC18" s="23"/>
      <c r="AD18" s="23"/>
      <c r="AE18" s="23"/>
      <c r="AF18" s="22"/>
      <c r="AG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28">
        <f>VLOOKUP(H18,'Paramètres compétitions'!$B$40:$W$47,2,FALSE)</f>
        <v>43737</v>
      </c>
      <c r="I19" s="29"/>
      <c r="J19" s="30">
        <f>VLOOKUP(J18,'Paramètres compétitions'!$B$40:$W$47,2,FALSE)</f>
        <v>43807</v>
      </c>
      <c r="K19" s="29"/>
      <c r="L19" s="30">
        <f>VLOOKUP(L18,'Paramètres compétitions'!$B$40:$W$47,2,FALSE)</f>
        <v>43926</v>
      </c>
      <c r="M19" s="31"/>
      <c r="N19" s="28">
        <f>VLOOKUP(N18,'Paramètres compétitions'!$B$40:$W$47,2,FALSE)</f>
        <v>43779</v>
      </c>
      <c r="O19" s="29"/>
      <c r="P19" s="30">
        <f>VLOOKUP(P18,'Paramètres compétitions'!$B$40:$W$47,2,FALSE)</f>
        <v>43842</v>
      </c>
      <c r="Q19" s="29"/>
      <c r="R19" s="30">
        <f>VLOOKUP(R18,'Paramètres compétitions'!$B$40:$W$47,2,FALSE)</f>
        <v>43870</v>
      </c>
      <c r="S19" s="29"/>
      <c r="T19" s="30">
        <f>VLOOKUP(T18,'Paramètres compétitions'!$B$40:$W$47,2,FALSE)</f>
        <v>43884</v>
      </c>
      <c r="U19" s="29"/>
      <c r="V19" s="30">
        <f>VLOOKUP(V18,'Paramètres compétitions'!$B$40:$W$47,2,FALSE)</f>
        <v>43954</v>
      </c>
      <c r="W19" s="31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33">
        <f>VLOOKUP(H18,'Paramètres compétitions'!$B$40:$W$47,10,FALSE)</f>
        <v>1.49</v>
      </c>
      <c r="I20" s="34"/>
      <c r="J20" s="35">
        <f>VLOOKUP(J18,'Paramètres compétitions'!$B$40:$W$47,10,FALSE)</f>
        <v>1.25</v>
      </c>
      <c r="K20" s="34"/>
      <c r="L20" s="35">
        <f>VLOOKUP(L18,'Paramètres compétitions'!$B$40:$W$47,10,FALSE)</f>
        <v>0.75</v>
      </c>
      <c r="M20" s="36"/>
      <c r="N20" s="33">
        <f>VLOOKUP(N18,'Paramètres compétitions'!$B$40:$W$47,10,FALSE)</f>
        <v>3.18</v>
      </c>
      <c r="O20" s="34"/>
      <c r="P20" s="35">
        <f>VLOOKUP(P18,'Paramètres compétitions'!$B$40:$W$47,10,FALSE)</f>
        <v>3.15</v>
      </c>
      <c r="Q20" s="34"/>
      <c r="R20" s="35">
        <f>VLOOKUP(R18,'Paramètres compétitions'!$B$40:$W$47,10,FALSE)</f>
        <v>3.01</v>
      </c>
      <c r="S20" s="34"/>
      <c r="T20" s="35">
        <f>VLOOKUP(T18,'Paramètres compétitions'!$B$40:$W$47,10,FALSE)</f>
        <v>2.77</v>
      </c>
      <c r="U20" s="34"/>
      <c r="V20" s="35">
        <f>VLOOKUP(V18,'Paramètres compétitions'!$B$40:$W$47,10,FALSE)</f>
        <v>1</v>
      </c>
      <c r="W20" s="36"/>
      <c r="X20" s="2"/>
      <c r="Y20" s="32"/>
      <c r="Z20" s="32"/>
      <c r="AA20" s="32"/>
      <c r="AB20" s="32"/>
      <c r="AC20" s="32"/>
      <c r="AD20" s="32"/>
      <c r="AE20" s="32"/>
      <c r="AF20" s="32"/>
      <c r="AG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33" t="str">
        <f>VLOOKUP(H18,'Paramètres compétitions'!$B$40:$W$47,13,FALSE)</f>
        <v>V</v>
      </c>
      <c r="I21" s="40"/>
      <c r="J21" s="35" t="str">
        <f>VLOOKUP(J18,'Paramètres compétitions'!$B$40:$W$47,13,FALSE)</f>
        <v>V</v>
      </c>
      <c r="K21" s="40"/>
      <c r="L21" s="35" t="str">
        <f>VLOOKUP(L18,'Paramètres compétitions'!$B$40:$W$47,13,FALSE)</f>
        <v>V</v>
      </c>
      <c r="M21" s="41"/>
      <c r="N21" s="33" t="str">
        <f>VLOOKUP(N18,'Paramètres compétitions'!$B$40:$W$47,13,FALSE)</f>
        <v>I</v>
      </c>
      <c r="O21" s="40"/>
      <c r="P21" s="35" t="str">
        <f>VLOOKUP(P18,'Paramètres compétitions'!$B$40:$W$47,13,FALSE)</f>
        <v>I</v>
      </c>
      <c r="Q21" s="40"/>
      <c r="R21" s="35" t="str">
        <f>VLOOKUP(R18,'Paramètres compétitions'!$B$40:$W$47,13,FALSE)</f>
        <v>I</v>
      </c>
      <c r="S21" s="40"/>
      <c r="T21" s="35" t="str">
        <f>VLOOKUP(T18,'Paramètres compétitions'!$B$40:$W$47,13,FALSE)</f>
        <v>II</v>
      </c>
      <c r="U21" s="40"/>
      <c r="V21" s="35" t="str">
        <f>VLOOKUP(V18,'Paramètres compétitions'!$B$40:$W$47,13,FALSE)</f>
        <v>V</v>
      </c>
      <c r="W21" s="41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47"/>
      <c r="I22" s="48"/>
      <c r="J22" s="49"/>
      <c r="K22" s="48"/>
      <c r="L22" s="49"/>
      <c r="M22" s="50"/>
      <c r="N22" s="47"/>
      <c r="O22" s="48"/>
      <c r="P22" s="49"/>
      <c r="Q22" s="48"/>
      <c r="R22" s="49"/>
      <c r="S22" s="48"/>
      <c r="T22" s="49"/>
      <c r="U22" s="48"/>
      <c r="V22" s="49"/>
      <c r="W22" s="50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ht="12.75" customHeight="1">
      <c r="A23" s="51">
        <f t="shared" ref="A23:A37" si="1">ROW()-22</f>
        <v>1</v>
      </c>
      <c r="B23" s="52" t="s">
        <v>28</v>
      </c>
      <c r="C23" s="52" t="s">
        <v>29</v>
      </c>
      <c r="D23" s="54">
        <v>1998.0</v>
      </c>
      <c r="E23" s="52" t="s">
        <v>31</v>
      </c>
      <c r="F23" s="51" t="s">
        <v>32</v>
      </c>
      <c r="G23" s="57">
        <f t="shared" ref="G23:G37" si="2">SUM(AB23:AG23)-SMALL(AB23:AG23,1)</f>
        <v>800</v>
      </c>
      <c r="H23" s="58">
        <v>27.0</v>
      </c>
      <c r="I23" s="40">
        <f t="shared" ref="I23:I37" si="3">IF(H23,VLOOKUP(H23,H$1:I$14,2,TRUE),"")</f>
        <v>130</v>
      </c>
      <c r="J23" s="38">
        <v>10.0</v>
      </c>
      <c r="K23" s="40">
        <f t="shared" ref="K23:K37" si="4">IF(J23,VLOOKUP(J23,J$1:K$14,2,TRUE),"")</f>
        <v>200</v>
      </c>
      <c r="L23" s="38"/>
      <c r="M23" s="40" t="str">
        <f t="shared" ref="M23:M37" si="5">IF(L23,VLOOKUP(L23,L$1:M$14,2,TRUE),"")</f>
        <v/>
      </c>
      <c r="N23" s="58">
        <v>88.0</v>
      </c>
      <c r="O23" s="40">
        <f t="shared" ref="O23:O37" si="6">IF(N23,VLOOKUP(N23,N$1:O$14,2,TRUE),"")</f>
        <v>250</v>
      </c>
      <c r="P23" s="38">
        <v>123.0</v>
      </c>
      <c r="Q23" s="40">
        <f t="shared" ref="Q23:Q37" si="7">IF(P23,VLOOKUP(P23,P$1:Q$14,2,TRUE),"")</f>
        <v>175</v>
      </c>
      <c r="R23" s="59">
        <v>138.0</v>
      </c>
      <c r="S23" s="40">
        <f t="shared" ref="S23:S37" si="8">IF(R23,VLOOKUP(R23,R$1:S$14,2,TRUE),"")</f>
        <v>175</v>
      </c>
      <c r="T23" s="59">
        <v>144.0</v>
      </c>
      <c r="U23" s="40">
        <f t="shared" ref="U23:U37" si="9">IF(T23,VLOOKUP(T23,T$1:U$14,2,TRUE),"")</f>
        <v>0</v>
      </c>
      <c r="V23" s="38"/>
      <c r="W23" s="40" t="str">
        <f t="shared" ref="W23:W37" si="10">IF(V23,VLOOKUP(V23,V$1:W$14,2,TRUE),"")</f>
        <v/>
      </c>
      <c r="X23" s="2"/>
      <c r="Y23" s="60">
        <f t="shared" ref="Y23:Y37" si="11">IF(I23="",0,I23)</f>
        <v>130</v>
      </c>
      <c r="Z23" s="60">
        <f t="shared" ref="Z23:Z37" si="12">IF(K23="",0,K23)</f>
        <v>200</v>
      </c>
      <c r="AA23" s="60">
        <f t="shared" ref="AA23:AA37" si="13">IF(M23="",0,M23)</f>
        <v>0</v>
      </c>
      <c r="AB23" s="2">
        <f t="shared" ref="AB23:AB37" si="14">LARGE(Y23:AA23,1)</f>
        <v>200</v>
      </c>
      <c r="AC23" s="2">
        <f t="shared" ref="AC23:AC37" si="15">IF(O23="",0,O23)</f>
        <v>250</v>
      </c>
      <c r="AD23" s="2">
        <f t="shared" ref="AD23:AD37" si="16">IF(Q23="",0,Q23)</f>
        <v>175</v>
      </c>
      <c r="AE23" s="2">
        <f t="shared" ref="AE23:AE37" si="17">IF(S23="",0,S23)</f>
        <v>175</v>
      </c>
      <c r="AF23" s="2">
        <f t="shared" ref="AF23:AF37" si="18">IF(U23="",0,U23)</f>
        <v>0</v>
      </c>
      <c r="AG23" s="2">
        <f t="shared" ref="AG23:AG37" si="19">IF(W23="",0,W23)</f>
        <v>0</v>
      </c>
    </row>
    <row r="24" ht="12.75" customHeight="1">
      <c r="A24" s="51">
        <f t="shared" si="1"/>
        <v>2</v>
      </c>
      <c r="B24" s="52" t="s">
        <v>34</v>
      </c>
      <c r="C24" s="52" t="s">
        <v>29</v>
      </c>
      <c r="D24" s="54">
        <v>1998.0</v>
      </c>
      <c r="E24" s="52" t="s">
        <v>31</v>
      </c>
      <c r="F24" s="51" t="s">
        <v>32</v>
      </c>
      <c r="G24" s="57">
        <f t="shared" si="2"/>
        <v>670</v>
      </c>
      <c r="H24" s="58">
        <v>47.0</v>
      </c>
      <c r="I24" s="40">
        <f t="shared" si="3"/>
        <v>80</v>
      </c>
      <c r="J24" s="38">
        <v>6.0</v>
      </c>
      <c r="K24" s="40">
        <f t="shared" si="4"/>
        <v>300</v>
      </c>
      <c r="L24" s="38"/>
      <c r="M24" s="40" t="str">
        <f t="shared" si="5"/>
        <v/>
      </c>
      <c r="N24" s="58">
        <v>178.0</v>
      </c>
      <c r="O24" s="40">
        <f t="shared" si="6"/>
        <v>120</v>
      </c>
      <c r="P24" s="38">
        <v>67.0</v>
      </c>
      <c r="Q24" s="40">
        <f t="shared" si="7"/>
        <v>250</v>
      </c>
      <c r="R24" s="59">
        <v>182.0</v>
      </c>
      <c r="S24" s="40">
        <f t="shared" si="8"/>
        <v>0</v>
      </c>
      <c r="T24" s="59">
        <v>151.0</v>
      </c>
      <c r="U24" s="40">
        <f t="shared" si="9"/>
        <v>0</v>
      </c>
      <c r="V24" s="38"/>
      <c r="W24" s="40" t="str">
        <f t="shared" si="10"/>
        <v/>
      </c>
      <c r="X24" s="2"/>
      <c r="Y24" s="60">
        <f t="shared" si="11"/>
        <v>80</v>
      </c>
      <c r="Z24" s="60">
        <f t="shared" si="12"/>
        <v>300</v>
      </c>
      <c r="AA24" s="60">
        <f t="shared" si="13"/>
        <v>0</v>
      </c>
      <c r="AB24" s="2">
        <f t="shared" si="14"/>
        <v>300</v>
      </c>
      <c r="AC24" s="2">
        <f t="shared" si="15"/>
        <v>120</v>
      </c>
      <c r="AD24" s="2">
        <f t="shared" si="16"/>
        <v>250</v>
      </c>
      <c r="AE24" s="2">
        <f t="shared" si="17"/>
        <v>0</v>
      </c>
      <c r="AF24" s="2">
        <f t="shared" si="18"/>
        <v>0</v>
      </c>
      <c r="AG24" s="2">
        <f t="shared" si="19"/>
        <v>0</v>
      </c>
    </row>
    <row r="25" ht="12.75" customHeight="1">
      <c r="A25" s="53">
        <f t="shared" si="1"/>
        <v>3</v>
      </c>
      <c r="B25" s="55" t="s">
        <v>35</v>
      </c>
      <c r="C25" s="55" t="s">
        <v>36</v>
      </c>
      <c r="D25" s="56">
        <v>1999.0</v>
      </c>
      <c r="E25" s="55" t="s">
        <v>31</v>
      </c>
      <c r="F25" s="53" t="s">
        <v>32</v>
      </c>
      <c r="G25" s="57">
        <f t="shared" si="2"/>
        <v>460</v>
      </c>
      <c r="H25" s="58">
        <v>80.0</v>
      </c>
      <c r="I25" s="40">
        <f t="shared" si="3"/>
        <v>50</v>
      </c>
      <c r="J25" s="38">
        <v>39.0</v>
      </c>
      <c r="K25" s="40">
        <f t="shared" si="4"/>
        <v>80</v>
      </c>
      <c r="L25" s="38"/>
      <c r="M25" s="40" t="str">
        <f t="shared" si="5"/>
        <v/>
      </c>
      <c r="N25" s="58">
        <v>242.0</v>
      </c>
      <c r="O25" s="40">
        <f t="shared" si="6"/>
        <v>0</v>
      </c>
      <c r="P25" s="38">
        <v>188.0</v>
      </c>
      <c r="Q25" s="40">
        <f t="shared" si="7"/>
        <v>0</v>
      </c>
      <c r="R25" s="59">
        <v>88.0</v>
      </c>
      <c r="S25" s="40">
        <f t="shared" si="8"/>
        <v>250</v>
      </c>
      <c r="T25" s="59">
        <v>120.0</v>
      </c>
      <c r="U25" s="40">
        <f t="shared" si="9"/>
        <v>130</v>
      </c>
      <c r="V25" s="38"/>
      <c r="W25" s="40" t="str">
        <f t="shared" si="10"/>
        <v/>
      </c>
      <c r="X25" s="2"/>
      <c r="Y25" s="60">
        <f t="shared" si="11"/>
        <v>50</v>
      </c>
      <c r="Z25" s="60">
        <f t="shared" si="12"/>
        <v>80</v>
      </c>
      <c r="AA25" s="60">
        <f t="shared" si="13"/>
        <v>0</v>
      </c>
      <c r="AB25" s="2">
        <f t="shared" si="14"/>
        <v>80</v>
      </c>
      <c r="AC25" s="2">
        <f t="shared" si="15"/>
        <v>0</v>
      </c>
      <c r="AD25" s="2">
        <f t="shared" si="16"/>
        <v>0</v>
      </c>
      <c r="AE25" s="2">
        <f t="shared" si="17"/>
        <v>250</v>
      </c>
      <c r="AF25" s="2">
        <f t="shared" si="18"/>
        <v>130</v>
      </c>
      <c r="AG25" s="2">
        <f t="shared" si="19"/>
        <v>0</v>
      </c>
    </row>
    <row r="26" ht="12.75" customHeight="1">
      <c r="A26" s="53">
        <f t="shared" si="1"/>
        <v>4</v>
      </c>
      <c r="B26" s="55" t="s">
        <v>37</v>
      </c>
      <c r="C26" s="55" t="s">
        <v>38</v>
      </c>
      <c r="D26" s="56">
        <v>1999.0</v>
      </c>
      <c r="E26" s="55" t="s">
        <v>39</v>
      </c>
      <c r="F26" s="53" t="s">
        <v>32</v>
      </c>
      <c r="G26" s="57">
        <f t="shared" si="2"/>
        <v>300</v>
      </c>
      <c r="H26" s="58">
        <v>53.0</v>
      </c>
      <c r="I26" s="40">
        <f t="shared" si="3"/>
        <v>80</v>
      </c>
      <c r="J26" s="38">
        <v>8.0</v>
      </c>
      <c r="K26" s="40">
        <f t="shared" si="4"/>
        <v>300</v>
      </c>
      <c r="L26" s="38"/>
      <c r="M26" s="40" t="str">
        <f t="shared" si="5"/>
        <v/>
      </c>
      <c r="N26" s="58"/>
      <c r="O26" s="40" t="str">
        <f t="shared" si="6"/>
        <v/>
      </c>
      <c r="P26" s="38">
        <v>252.0</v>
      </c>
      <c r="Q26" s="40">
        <f t="shared" si="7"/>
        <v>0</v>
      </c>
      <c r="R26" s="38"/>
      <c r="S26" s="40" t="str">
        <f t="shared" si="8"/>
        <v/>
      </c>
      <c r="T26" s="38"/>
      <c r="U26" s="40" t="str">
        <f t="shared" si="9"/>
        <v/>
      </c>
      <c r="V26" s="38"/>
      <c r="W26" s="40" t="str">
        <f t="shared" si="10"/>
        <v/>
      </c>
      <c r="X26" s="2"/>
      <c r="Y26" s="60">
        <f t="shared" si="11"/>
        <v>80</v>
      </c>
      <c r="Z26" s="60">
        <f t="shared" si="12"/>
        <v>300</v>
      </c>
      <c r="AA26" s="60">
        <f t="shared" si="13"/>
        <v>0</v>
      </c>
      <c r="AB26" s="2">
        <f t="shared" si="14"/>
        <v>300</v>
      </c>
      <c r="AC26" s="2">
        <f t="shared" si="15"/>
        <v>0</v>
      </c>
      <c r="AD26" s="2">
        <f t="shared" si="16"/>
        <v>0</v>
      </c>
      <c r="AE26" s="2">
        <f t="shared" si="17"/>
        <v>0</v>
      </c>
      <c r="AF26" s="2">
        <f t="shared" si="18"/>
        <v>0</v>
      </c>
      <c r="AG26" s="2">
        <f t="shared" si="19"/>
        <v>0</v>
      </c>
    </row>
    <row r="27" ht="12.75" customHeight="1">
      <c r="A27" s="53">
        <f t="shared" si="1"/>
        <v>5</v>
      </c>
      <c r="B27" s="55" t="s">
        <v>40</v>
      </c>
      <c r="C27" s="55" t="s">
        <v>41</v>
      </c>
      <c r="D27" s="56">
        <v>2002.0</v>
      </c>
      <c r="E27" s="55" t="s">
        <v>39</v>
      </c>
      <c r="F27" s="53" t="s">
        <v>32</v>
      </c>
      <c r="G27" s="57">
        <f t="shared" si="2"/>
        <v>80</v>
      </c>
      <c r="H27" s="58">
        <v>36.0</v>
      </c>
      <c r="I27" s="40">
        <f t="shared" si="3"/>
        <v>80</v>
      </c>
      <c r="J27" s="38"/>
      <c r="K27" s="40" t="str">
        <f t="shared" si="4"/>
        <v/>
      </c>
      <c r="L27" s="38"/>
      <c r="M27" s="40" t="str">
        <f t="shared" si="5"/>
        <v/>
      </c>
      <c r="N27" s="58">
        <v>252.0</v>
      </c>
      <c r="O27" s="40">
        <f t="shared" si="6"/>
        <v>0</v>
      </c>
      <c r="P27" s="38"/>
      <c r="Q27" s="40" t="str">
        <f t="shared" si="7"/>
        <v/>
      </c>
      <c r="R27" s="38"/>
      <c r="S27" s="40" t="str">
        <f t="shared" si="8"/>
        <v/>
      </c>
      <c r="T27" s="38"/>
      <c r="U27" s="40" t="str">
        <f t="shared" si="9"/>
        <v/>
      </c>
      <c r="V27" s="38"/>
      <c r="W27" s="40" t="str">
        <f t="shared" si="10"/>
        <v/>
      </c>
      <c r="X27" s="2"/>
      <c r="Y27" s="60">
        <f t="shared" si="11"/>
        <v>80</v>
      </c>
      <c r="Z27" s="60">
        <f t="shared" si="12"/>
        <v>0</v>
      </c>
      <c r="AA27" s="60">
        <f t="shared" si="13"/>
        <v>0</v>
      </c>
      <c r="AB27" s="2">
        <f t="shared" si="14"/>
        <v>80</v>
      </c>
      <c r="AC27" s="2">
        <f t="shared" si="15"/>
        <v>0</v>
      </c>
      <c r="AD27" s="2">
        <f t="shared" si="16"/>
        <v>0</v>
      </c>
      <c r="AE27" s="2">
        <f t="shared" si="17"/>
        <v>0</v>
      </c>
      <c r="AF27" s="2">
        <f t="shared" si="18"/>
        <v>0</v>
      </c>
      <c r="AG27" s="2">
        <f t="shared" si="19"/>
        <v>0</v>
      </c>
    </row>
    <row r="28" ht="12.75" customHeight="1">
      <c r="A28" s="53">
        <f t="shared" si="1"/>
        <v>6</v>
      </c>
      <c r="B28" s="55" t="s">
        <v>42</v>
      </c>
      <c r="C28" s="55" t="s">
        <v>43</v>
      </c>
      <c r="D28" s="56">
        <v>1995.0</v>
      </c>
      <c r="E28" s="55" t="s">
        <v>44</v>
      </c>
      <c r="F28" s="53" t="s">
        <v>32</v>
      </c>
      <c r="G28" s="57">
        <f t="shared" si="2"/>
        <v>50</v>
      </c>
      <c r="H28" s="58">
        <v>176.0</v>
      </c>
      <c r="I28" s="40">
        <f t="shared" si="3"/>
        <v>0</v>
      </c>
      <c r="J28" s="38">
        <v>88.0</v>
      </c>
      <c r="K28" s="40">
        <f t="shared" si="4"/>
        <v>50</v>
      </c>
      <c r="L28" s="38"/>
      <c r="M28" s="40" t="str">
        <f t="shared" si="5"/>
        <v/>
      </c>
      <c r="N28" s="58">
        <v>201.0</v>
      </c>
      <c r="O28" s="40">
        <f t="shared" si="6"/>
        <v>0</v>
      </c>
      <c r="P28" s="38"/>
      <c r="Q28" s="40" t="str">
        <f t="shared" si="7"/>
        <v/>
      </c>
      <c r="R28" s="38"/>
      <c r="S28" s="40" t="str">
        <f t="shared" si="8"/>
        <v/>
      </c>
      <c r="T28" s="38"/>
      <c r="U28" s="40" t="str">
        <f t="shared" si="9"/>
        <v/>
      </c>
      <c r="V28" s="38"/>
      <c r="W28" s="40" t="str">
        <f t="shared" si="10"/>
        <v/>
      </c>
      <c r="X28" s="2"/>
      <c r="Y28" s="60">
        <f t="shared" si="11"/>
        <v>0</v>
      </c>
      <c r="Z28" s="60">
        <f t="shared" si="12"/>
        <v>50</v>
      </c>
      <c r="AA28" s="60">
        <f t="shared" si="13"/>
        <v>0</v>
      </c>
      <c r="AB28" s="2">
        <f t="shared" si="14"/>
        <v>50</v>
      </c>
      <c r="AC28" s="2">
        <f t="shared" si="15"/>
        <v>0</v>
      </c>
      <c r="AD28" s="2">
        <f t="shared" si="16"/>
        <v>0</v>
      </c>
      <c r="AE28" s="2">
        <f t="shared" si="17"/>
        <v>0</v>
      </c>
      <c r="AF28" s="2">
        <f t="shared" si="18"/>
        <v>0</v>
      </c>
      <c r="AG28" s="2">
        <f t="shared" si="19"/>
        <v>0</v>
      </c>
    </row>
    <row r="29" ht="12.75" customHeight="1">
      <c r="A29" s="53">
        <f t="shared" si="1"/>
        <v>7</v>
      </c>
      <c r="B29" s="55" t="s">
        <v>45</v>
      </c>
      <c r="C29" s="55" t="s">
        <v>46</v>
      </c>
      <c r="D29" s="56"/>
      <c r="E29" s="55" t="s">
        <v>47</v>
      </c>
      <c r="F29" s="53" t="s">
        <v>32</v>
      </c>
      <c r="G29" s="57">
        <f t="shared" si="2"/>
        <v>50</v>
      </c>
      <c r="H29" s="58"/>
      <c r="I29" s="40" t="str">
        <f t="shared" si="3"/>
        <v/>
      </c>
      <c r="J29" s="38">
        <v>78.0</v>
      </c>
      <c r="K29" s="40">
        <f t="shared" si="4"/>
        <v>50</v>
      </c>
      <c r="L29" s="38"/>
      <c r="M29" s="40" t="str">
        <f t="shared" si="5"/>
        <v/>
      </c>
      <c r="N29" s="58"/>
      <c r="O29" s="40" t="str">
        <f t="shared" si="6"/>
        <v/>
      </c>
      <c r="P29" s="38"/>
      <c r="Q29" s="40" t="str">
        <f t="shared" si="7"/>
        <v/>
      </c>
      <c r="R29" s="38"/>
      <c r="S29" s="40" t="str">
        <f t="shared" si="8"/>
        <v/>
      </c>
      <c r="T29" s="38"/>
      <c r="U29" s="40" t="str">
        <f t="shared" si="9"/>
        <v/>
      </c>
      <c r="V29" s="38"/>
      <c r="W29" s="40" t="str">
        <f t="shared" si="10"/>
        <v/>
      </c>
      <c r="X29" s="2"/>
      <c r="Y29" s="60">
        <f t="shared" si="11"/>
        <v>0</v>
      </c>
      <c r="Z29" s="60">
        <f t="shared" si="12"/>
        <v>50</v>
      </c>
      <c r="AA29" s="60">
        <f t="shared" si="13"/>
        <v>0</v>
      </c>
      <c r="AB29" s="2">
        <f t="shared" si="14"/>
        <v>50</v>
      </c>
      <c r="AC29" s="2">
        <f t="shared" si="15"/>
        <v>0</v>
      </c>
      <c r="AD29" s="2">
        <f t="shared" si="16"/>
        <v>0</v>
      </c>
      <c r="AE29" s="2">
        <f t="shared" si="17"/>
        <v>0</v>
      </c>
      <c r="AF29" s="2">
        <f t="shared" si="18"/>
        <v>0</v>
      </c>
      <c r="AG29" s="2">
        <f t="shared" si="19"/>
        <v>0</v>
      </c>
    </row>
    <row r="30" ht="12.75" customHeight="1">
      <c r="A30" s="53">
        <f t="shared" si="1"/>
        <v>8</v>
      </c>
      <c r="B30" s="55"/>
      <c r="C30" s="55"/>
      <c r="D30" s="56"/>
      <c r="E30" s="55"/>
      <c r="F30" s="53" t="s">
        <v>32</v>
      </c>
      <c r="G30" s="57">
        <f t="shared" si="2"/>
        <v>0</v>
      </c>
      <c r="H30" s="58"/>
      <c r="I30" s="40" t="str">
        <f t="shared" si="3"/>
        <v/>
      </c>
      <c r="J30" s="38"/>
      <c r="K30" s="40" t="str">
        <f t="shared" si="4"/>
        <v/>
      </c>
      <c r="L30" s="38"/>
      <c r="M30" s="40" t="str">
        <f t="shared" si="5"/>
        <v/>
      </c>
      <c r="N30" s="58"/>
      <c r="O30" s="40" t="str">
        <f t="shared" si="6"/>
        <v/>
      </c>
      <c r="P30" s="38"/>
      <c r="Q30" s="40" t="str">
        <f t="shared" si="7"/>
        <v/>
      </c>
      <c r="R30" s="38"/>
      <c r="S30" s="40" t="str">
        <f t="shared" si="8"/>
        <v/>
      </c>
      <c r="T30" s="38"/>
      <c r="U30" s="40" t="str">
        <f t="shared" si="9"/>
        <v/>
      </c>
      <c r="V30" s="38"/>
      <c r="W30" s="40" t="str">
        <f t="shared" si="10"/>
        <v/>
      </c>
      <c r="X30" s="2"/>
      <c r="Y30" s="60">
        <f t="shared" si="11"/>
        <v>0</v>
      </c>
      <c r="Z30" s="60">
        <f t="shared" si="12"/>
        <v>0</v>
      </c>
      <c r="AA30" s="60">
        <f t="shared" si="13"/>
        <v>0</v>
      </c>
      <c r="AB30" s="2">
        <f t="shared" si="14"/>
        <v>0</v>
      </c>
      <c r="AC30" s="2">
        <f t="shared" si="15"/>
        <v>0</v>
      </c>
      <c r="AD30" s="2">
        <f t="shared" si="16"/>
        <v>0</v>
      </c>
      <c r="AE30" s="2">
        <f t="shared" si="17"/>
        <v>0</v>
      </c>
      <c r="AF30" s="2">
        <f t="shared" si="18"/>
        <v>0</v>
      </c>
      <c r="AG30" s="2">
        <f t="shared" si="19"/>
        <v>0</v>
      </c>
    </row>
    <row r="31" ht="12.75" customHeight="1">
      <c r="A31" s="53">
        <f t="shared" si="1"/>
        <v>9</v>
      </c>
      <c r="B31" s="55"/>
      <c r="C31" s="55"/>
      <c r="D31" s="56"/>
      <c r="E31" s="55"/>
      <c r="F31" s="53" t="s">
        <v>32</v>
      </c>
      <c r="G31" s="57">
        <f t="shared" si="2"/>
        <v>0</v>
      </c>
      <c r="H31" s="58"/>
      <c r="I31" s="40" t="str">
        <f t="shared" si="3"/>
        <v/>
      </c>
      <c r="J31" s="38"/>
      <c r="K31" s="40" t="str">
        <f t="shared" si="4"/>
        <v/>
      </c>
      <c r="L31" s="38"/>
      <c r="M31" s="40" t="str">
        <f t="shared" si="5"/>
        <v/>
      </c>
      <c r="N31" s="58"/>
      <c r="O31" s="40" t="str">
        <f t="shared" si="6"/>
        <v/>
      </c>
      <c r="P31" s="38"/>
      <c r="Q31" s="40" t="str">
        <f t="shared" si="7"/>
        <v/>
      </c>
      <c r="R31" s="38"/>
      <c r="S31" s="40" t="str">
        <f t="shared" si="8"/>
        <v/>
      </c>
      <c r="T31" s="38"/>
      <c r="U31" s="40" t="str">
        <f t="shared" si="9"/>
        <v/>
      </c>
      <c r="V31" s="38"/>
      <c r="W31" s="40" t="str">
        <f t="shared" si="10"/>
        <v/>
      </c>
      <c r="X31" s="2"/>
      <c r="Y31" s="60">
        <f t="shared" si="11"/>
        <v>0</v>
      </c>
      <c r="Z31" s="60">
        <f t="shared" si="12"/>
        <v>0</v>
      </c>
      <c r="AA31" s="60">
        <f t="shared" si="13"/>
        <v>0</v>
      </c>
      <c r="AB31" s="2">
        <f t="shared" si="14"/>
        <v>0</v>
      </c>
      <c r="AC31" s="2">
        <f t="shared" si="15"/>
        <v>0</v>
      </c>
      <c r="AD31" s="2">
        <f t="shared" si="16"/>
        <v>0</v>
      </c>
      <c r="AE31" s="2">
        <f t="shared" si="17"/>
        <v>0</v>
      </c>
      <c r="AF31" s="2">
        <f t="shared" si="18"/>
        <v>0</v>
      </c>
      <c r="AG31" s="2">
        <f t="shared" si="19"/>
        <v>0</v>
      </c>
    </row>
    <row r="32" ht="12.75" customHeight="1">
      <c r="A32" s="53">
        <f t="shared" si="1"/>
        <v>10</v>
      </c>
      <c r="B32" s="55"/>
      <c r="C32" s="55"/>
      <c r="D32" s="56"/>
      <c r="E32" s="55"/>
      <c r="F32" s="53" t="s">
        <v>32</v>
      </c>
      <c r="G32" s="57">
        <f t="shared" si="2"/>
        <v>0</v>
      </c>
      <c r="H32" s="58"/>
      <c r="I32" s="40" t="str">
        <f t="shared" si="3"/>
        <v/>
      </c>
      <c r="J32" s="38"/>
      <c r="K32" s="40" t="str">
        <f t="shared" si="4"/>
        <v/>
      </c>
      <c r="L32" s="38"/>
      <c r="M32" s="40" t="str">
        <f t="shared" si="5"/>
        <v/>
      </c>
      <c r="N32" s="58"/>
      <c r="O32" s="40" t="str">
        <f t="shared" si="6"/>
        <v/>
      </c>
      <c r="P32" s="38"/>
      <c r="Q32" s="40" t="str">
        <f t="shared" si="7"/>
        <v/>
      </c>
      <c r="R32" s="38"/>
      <c r="S32" s="40" t="str">
        <f t="shared" si="8"/>
        <v/>
      </c>
      <c r="T32" s="38"/>
      <c r="U32" s="40" t="str">
        <f t="shared" si="9"/>
        <v/>
      </c>
      <c r="V32" s="38"/>
      <c r="W32" s="40" t="str">
        <f t="shared" si="10"/>
        <v/>
      </c>
      <c r="X32" s="2"/>
      <c r="Y32" s="60">
        <f t="shared" si="11"/>
        <v>0</v>
      </c>
      <c r="Z32" s="60">
        <f t="shared" si="12"/>
        <v>0</v>
      </c>
      <c r="AA32" s="60">
        <f t="shared" si="13"/>
        <v>0</v>
      </c>
      <c r="AB32" s="2">
        <f t="shared" si="14"/>
        <v>0</v>
      </c>
      <c r="AC32" s="2">
        <f t="shared" si="15"/>
        <v>0</v>
      </c>
      <c r="AD32" s="2">
        <f t="shared" si="16"/>
        <v>0</v>
      </c>
      <c r="AE32" s="2">
        <f t="shared" si="17"/>
        <v>0</v>
      </c>
      <c r="AF32" s="2">
        <f t="shared" si="18"/>
        <v>0</v>
      </c>
      <c r="AG32" s="2">
        <f t="shared" si="19"/>
        <v>0</v>
      </c>
    </row>
    <row r="33" ht="12.75" customHeight="1">
      <c r="A33" s="53">
        <f t="shared" si="1"/>
        <v>11</v>
      </c>
      <c r="B33" s="55"/>
      <c r="C33" s="55"/>
      <c r="D33" s="56"/>
      <c r="E33" s="55"/>
      <c r="F33" s="53" t="s">
        <v>32</v>
      </c>
      <c r="G33" s="57">
        <f t="shared" si="2"/>
        <v>0</v>
      </c>
      <c r="H33" s="58"/>
      <c r="I33" s="40" t="str">
        <f t="shared" si="3"/>
        <v/>
      </c>
      <c r="J33" s="38"/>
      <c r="K33" s="40" t="str">
        <f t="shared" si="4"/>
        <v/>
      </c>
      <c r="L33" s="38"/>
      <c r="M33" s="40" t="str">
        <f t="shared" si="5"/>
        <v/>
      </c>
      <c r="N33" s="58"/>
      <c r="O33" s="40" t="str">
        <f t="shared" si="6"/>
        <v/>
      </c>
      <c r="P33" s="38"/>
      <c r="Q33" s="40" t="str">
        <f t="shared" si="7"/>
        <v/>
      </c>
      <c r="R33" s="38"/>
      <c r="S33" s="40" t="str">
        <f t="shared" si="8"/>
        <v/>
      </c>
      <c r="T33" s="38"/>
      <c r="U33" s="40" t="str">
        <f t="shared" si="9"/>
        <v/>
      </c>
      <c r="V33" s="38"/>
      <c r="W33" s="40" t="str">
        <f t="shared" si="10"/>
        <v/>
      </c>
      <c r="X33" s="2"/>
      <c r="Y33" s="60">
        <f t="shared" si="11"/>
        <v>0</v>
      </c>
      <c r="Z33" s="60">
        <f t="shared" si="12"/>
        <v>0</v>
      </c>
      <c r="AA33" s="60">
        <f t="shared" si="13"/>
        <v>0</v>
      </c>
      <c r="AB33" s="2">
        <f t="shared" si="14"/>
        <v>0</v>
      </c>
      <c r="AC33" s="2">
        <f t="shared" si="15"/>
        <v>0</v>
      </c>
      <c r="AD33" s="2">
        <f t="shared" si="16"/>
        <v>0</v>
      </c>
      <c r="AE33" s="2">
        <f t="shared" si="17"/>
        <v>0</v>
      </c>
      <c r="AF33" s="2">
        <f t="shared" si="18"/>
        <v>0</v>
      </c>
      <c r="AG33" s="2">
        <f t="shared" si="19"/>
        <v>0</v>
      </c>
    </row>
    <row r="34" ht="12.75" customHeight="1">
      <c r="A34" s="53">
        <f t="shared" si="1"/>
        <v>12</v>
      </c>
      <c r="B34" s="55"/>
      <c r="C34" s="55"/>
      <c r="D34" s="56"/>
      <c r="E34" s="55"/>
      <c r="F34" s="53" t="s">
        <v>32</v>
      </c>
      <c r="G34" s="57">
        <f t="shared" si="2"/>
        <v>0</v>
      </c>
      <c r="H34" s="58"/>
      <c r="I34" s="40" t="str">
        <f t="shared" si="3"/>
        <v/>
      </c>
      <c r="J34" s="38"/>
      <c r="K34" s="40" t="str">
        <f t="shared" si="4"/>
        <v/>
      </c>
      <c r="L34" s="38"/>
      <c r="M34" s="40" t="str">
        <f t="shared" si="5"/>
        <v/>
      </c>
      <c r="N34" s="58"/>
      <c r="O34" s="40" t="str">
        <f t="shared" si="6"/>
        <v/>
      </c>
      <c r="P34" s="38"/>
      <c r="Q34" s="40" t="str">
        <f t="shared" si="7"/>
        <v/>
      </c>
      <c r="R34" s="38"/>
      <c r="S34" s="40" t="str">
        <f t="shared" si="8"/>
        <v/>
      </c>
      <c r="T34" s="38"/>
      <c r="U34" s="40" t="str">
        <f t="shared" si="9"/>
        <v/>
      </c>
      <c r="V34" s="38"/>
      <c r="W34" s="40" t="str">
        <f t="shared" si="10"/>
        <v/>
      </c>
      <c r="X34" s="2"/>
      <c r="Y34" s="60">
        <f t="shared" si="11"/>
        <v>0</v>
      </c>
      <c r="Z34" s="60">
        <f t="shared" si="12"/>
        <v>0</v>
      </c>
      <c r="AA34" s="60">
        <f t="shared" si="13"/>
        <v>0</v>
      </c>
      <c r="AB34" s="2">
        <f t="shared" si="14"/>
        <v>0</v>
      </c>
      <c r="AC34" s="2">
        <f t="shared" si="15"/>
        <v>0</v>
      </c>
      <c r="AD34" s="2">
        <f t="shared" si="16"/>
        <v>0</v>
      </c>
      <c r="AE34" s="2">
        <f t="shared" si="17"/>
        <v>0</v>
      </c>
      <c r="AF34" s="2">
        <f t="shared" si="18"/>
        <v>0</v>
      </c>
      <c r="AG34" s="2">
        <f t="shared" si="19"/>
        <v>0</v>
      </c>
    </row>
    <row r="35" ht="12.75" customHeight="1">
      <c r="A35" s="53">
        <f t="shared" si="1"/>
        <v>13</v>
      </c>
      <c r="B35" s="55"/>
      <c r="C35" s="55"/>
      <c r="D35" s="56"/>
      <c r="E35" s="55"/>
      <c r="F35" s="53" t="s">
        <v>32</v>
      </c>
      <c r="G35" s="57">
        <f t="shared" si="2"/>
        <v>0</v>
      </c>
      <c r="H35" s="58"/>
      <c r="I35" s="40" t="str">
        <f t="shared" si="3"/>
        <v/>
      </c>
      <c r="J35" s="38"/>
      <c r="K35" s="40" t="str">
        <f t="shared" si="4"/>
        <v/>
      </c>
      <c r="L35" s="38"/>
      <c r="M35" s="40" t="str">
        <f t="shared" si="5"/>
        <v/>
      </c>
      <c r="N35" s="58"/>
      <c r="O35" s="40" t="str">
        <f t="shared" si="6"/>
        <v/>
      </c>
      <c r="P35" s="38"/>
      <c r="Q35" s="40" t="str">
        <f t="shared" si="7"/>
        <v/>
      </c>
      <c r="R35" s="38"/>
      <c r="S35" s="40" t="str">
        <f t="shared" si="8"/>
        <v/>
      </c>
      <c r="T35" s="38"/>
      <c r="U35" s="40" t="str">
        <f t="shared" si="9"/>
        <v/>
      </c>
      <c r="V35" s="38"/>
      <c r="W35" s="40" t="str">
        <f t="shared" si="10"/>
        <v/>
      </c>
      <c r="X35" s="2"/>
      <c r="Y35" s="60">
        <f t="shared" si="11"/>
        <v>0</v>
      </c>
      <c r="Z35" s="60">
        <f t="shared" si="12"/>
        <v>0</v>
      </c>
      <c r="AA35" s="60">
        <f t="shared" si="13"/>
        <v>0</v>
      </c>
      <c r="AB35" s="2">
        <f t="shared" si="14"/>
        <v>0</v>
      </c>
      <c r="AC35" s="2">
        <f t="shared" si="15"/>
        <v>0</v>
      </c>
      <c r="AD35" s="2">
        <f t="shared" si="16"/>
        <v>0</v>
      </c>
      <c r="AE35" s="2">
        <f t="shared" si="17"/>
        <v>0</v>
      </c>
      <c r="AF35" s="2">
        <f t="shared" si="18"/>
        <v>0</v>
      </c>
      <c r="AG35" s="2">
        <f t="shared" si="19"/>
        <v>0</v>
      </c>
    </row>
    <row r="36" ht="12.75" customHeight="1">
      <c r="A36" s="53">
        <f t="shared" si="1"/>
        <v>14</v>
      </c>
      <c r="B36" s="55"/>
      <c r="C36" s="55"/>
      <c r="D36" s="56"/>
      <c r="E36" s="55"/>
      <c r="F36" s="53" t="s">
        <v>32</v>
      </c>
      <c r="G36" s="57">
        <f t="shared" si="2"/>
        <v>0</v>
      </c>
      <c r="H36" s="58"/>
      <c r="I36" s="40" t="str">
        <f t="shared" si="3"/>
        <v/>
      </c>
      <c r="J36" s="38"/>
      <c r="K36" s="40" t="str">
        <f t="shared" si="4"/>
        <v/>
      </c>
      <c r="L36" s="38"/>
      <c r="M36" s="40" t="str">
        <f t="shared" si="5"/>
        <v/>
      </c>
      <c r="N36" s="58"/>
      <c r="O36" s="40" t="str">
        <f t="shared" si="6"/>
        <v/>
      </c>
      <c r="P36" s="38"/>
      <c r="Q36" s="40" t="str">
        <f t="shared" si="7"/>
        <v/>
      </c>
      <c r="R36" s="38"/>
      <c r="S36" s="40" t="str">
        <f t="shared" si="8"/>
        <v/>
      </c>
      <c r="T36" s="38"/>
      <c r="U36" s="40" t="str">
        <f t="shared" si="9"/>
        <v/>
      </c>
      <c r="V36" s="38"/>
      <c r="W36" s="40" t="str">
        <f t="shared" si="10"/>
        <v/>
      </c>
      <c r="X36" s="2"/>
      <c r="Y36" s="60">
        <f t="shared" si="11"/>
        <v>0</v>
      </c>
      <c r="Z36" s="60">
        <f t="shared" si="12"/>
        <v>0</v>
      </c>
      <c r="AA36" s="60">
        <f t="shared" si="13"/>
        <v>0</v>
      </c>
      <c r="AB36" s="2">
        <f t="shared" si="14"/>
        <v>0</v>
      </c>
      <c r="AC36" s="2">
        <f t="shared" si="15"/>
        <v>0</v>
      </c>
      <c r="AD36" s="2">
        <f t="shared" si="16"/>
        <v>0</v>
      </c>
      <c r="AE36" s="2">
        <f t="shared" si="17"/>
        <v>0</v>
      </c>
      <c r="AF36" s="2">
        <f t="shared" si="18"/>
        <v>0</v>
      </c>
      <c r="AG36" s="2">
        <f t="shared" si="19"/>
        <v>0</v>
      </c>
    </row>
    <row r="37" ht="12.75" customHeight="1">
      <c r="A37" s="53">
        <f t="shared" si="1"/>
        <v>15</v>
      </c>
      <c r="B37" s="55"/>
      <c r="C37" s="55"/>
      <c r="D37" s="56"/>
      <c r="E37" s="55"/>
      <c r="F37" s="53" t="s">
        <v>32</v>
      </c>
      <c r="G37" s="57">
        <f t="shared" si="2"/>
        <v>0</v>
      </c>
      <c r="H37" s="58"/>
      <c r="I37" s="40" t="str">
        <f t="shared" si="3"/>
        <v/>
      </c>
      <c r="J37" s="38"/>
      <c r="K37" s="40" t="str">
        <f t="shared" si="4"/>
        <v/>
      </c>
      <c r="L37" s="38"/>
      <c r="M37" s="40" t="str">
        <f t="shared" si="5"/>
        <v/>
      </c>
      <c r="N37" s="58"/>
      <c r="O37" s="40" t="str">
        <f t="shared" si="6"/>
        <v/>
      </c>
      <c r="P37" s="38"/>
      <c r="Q37" s="40" t="str">
        <f t="shared" si="7"/>
        <v/>
      </c>
      <c r="R37" s="38"/>
      <c r="S37" s="40" t="str">
        <f t="shared" si="8"/>
        <v/>
      </c>
      <c r="T37" s="38"/>
      <c r="U37" s="40" t="str">
        <f t="shared" si="9"/>
        <v/>
      </c>
      <c r="V37" s="38"/>
      <c r="W37" s="40" t="str">
        <f t="shared" si="10"/>
        <v/>
      </c>
      <c r="X37" s="2"/>
      <c r="Y37" s="60">
        <f t="shared" si="11"/>
        <v>0</v>
      </c>
      <c r="Z37" s="60">
        <f t="shared" si="12"/>
        <v>0</v>
      </c>
      <c r="AA37" s="60">
        <f t="shared" si="13"/>
        <v>0</v>
      </c>
      <c r="AB37" s="2">
        <f t="shared" si="14"/>
        <v>0</v>
      </c>
      <c r="AC37" s="2">
        <f t="shared" si="15"/>
        <v>0</v>
      </c>
      <c r="AD37" s="2">
        <f t="shared" si="16"/>
        <v>0</v>
      </c>
      <c r="AE37" s="2">
        <f t="shared" si="17"/>
        <v>0</v>
      </c>
      <c r="AF37" s="2">
        <f t="shared" si="18"/>
        <v>0</v>
      </c>
      <c r="AG37" s="2">
        <f t="shared" si="19"/>
        <v>0</v>
      </c>
    </row>
    <row r="38" ht="12.75" customHeight="1">
      <c r="A38" s="1"/>
      <c r="B38" s="2"/>
      <c r="C38" s="2"/>
      <c r="D38" s="3"/>
      <c r="E38" s="2"/>
      <c r="F38" s="1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2"/>
      <c r="Z38" s="2"/>
      <c r="AA38" s="2"/>
      <c r="AB38" s="2"/>
      <c r="AC38" s="2"/>
      <c r="AD38" s="2"/>
      <c r="AE38" s="2"/>
      <c r="AF38" s="2"/>
      <c r="AG38" s="2"/>
    </row>
    <row r="39" ht="12.75" customHeight="1">
      <c r="A39" s="1"/>
      <c r="B39" s="2"/>
      <c r="C39" s="2"/>
      <c r="D39" s="3"/>
      <c r="E39" s="2"/>
      <c r="F39" s="1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2"/>
      <c r="Z39" s="2"/>
      <c r="AA39" s="2"/>
      <c r="AB39" s="2"/>
      <c r="AC39" s="2"/>
      <c r="AD39" s="2"/>
      <c r="AE39" s="2"/>
      <c r="AF39" s="2"/>
      <c r="AG39" s="2"/>
    </row>
    <row r="40" ht="12.75" customHeight="1">
      <c r="A40" s="1"/>
      <c r="B40" s="2"/>
      <c r="C40" s="2"/>
      <c r="D40" s="3"/>
      <c r="E40" s="2"/>
      <c r="F40" s="1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2"/>
      <c r="Z40" s="2"/>
      <c r="AA40" s="2"/>
      <c r="AB40" s="2"/>
      <c r="AC40" s="2"/>
      <c r="AD40" s="2"/>
      <c r="AE40" s="2"/>
      <c r="AF40" s="2"/>
      <c r="AG40" s="2"/>
    </row>
    <row r="41" ht="12.75" customHeight="1">
      <c r="A41" s="1"/>
      <c r="B41" s="2"/>
      <c r="C41" s="2"/>
      <c r="D41" s="3"/>
      <c r="E41" s="2"/>
      <c r="F41" s="1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2"/>
      <c r="Z41" s="2"/>
      <c r="AA41" s="2"/>
      <c r="AB41" s="2"/>
      <c r="AC41" s="2"/>
      <c r="AD41" s="2"/>
      <c r="AE41" s="2"/>
      <c r="AF41" s="2"/>
      <c r="AG41" s="2"/>
    </row>
    <row r="42" ht="12.75" customHeight="1">
      <c r="A42" s="1"/>
      <c r="B42" s="2"/>
      <c r="C42" s="2"/>
      <c r="D42" s="3"/>
      <c r="E42" s="2"/>
      <c r="F42" s="1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2"/>
      <c r="Z42" s="2"/>
      <c r="AA42" s="2"/>
      <c r="AB42" s="2"/>
      <c r="AC42" s="2"/>
      <c r="AD42" s="2"/>
      <c r="AE42" s="2"/>
      <c r="AF42" s="2"/>
      <c r="AG42" s="2"/>
    </row>
    <row r="43" ht="12.75" customHeight="1">
      <c r="A43" s="1"/>
      <c r="B43" s="2"/>
      <c r="C43" s="2"/>
      <c r="D43" s="3"/>
      <c r="E43" s="2"/>
      <c r="F43" s="1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2"/>
      <c r="Z43" s="2"/>
      <c r="AA43" s="2"/>
      <c r="AB43" s="2"/>
      <c r="AC43" s="2"/>
      <c r="AD43" s="2"/>
      <c r="AE43" s="2"/>
      <c r="AF43" s="2"/>
      <c r="AG43" s="2"/>
    </row>
    <row r="44" ht="12.75" customHeight="1">
      <c r="A44" s="1"/>
      <c r="B44" s="2"/>
      <c r="C44" s="2"/>
      <c r="D44" s="3"/>
      <c r="E44" s="2"/>
      <c r="F44" s="1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2"/>
      <c r="Z44" s="2"/>
      <c r="AA44" s="2"/>
      <c r="AB44" s="2"/>
      <c r="AC44" s="2"/>
      <c r="AD44" s="2"/>
      <c r="AE44" s="2"/>
      <c r="AF44" s="2"/>
      <c r="AG44" s="2"/>
    </row>
    <row r="45" ht="12.75" customHeight="1">
      <c r="A45" s="1"/>
      <c r="B45" s="2"/>
      <c r="C45" s="2"/>
      <c r="D45" s="3"/>
      <c r="E45" s="2"/>
      <c r="F45" s="1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2"/>
      <c r="Z45" s="2"/>
      <c r="AA45" s="2"/>
      <c r="AB45" s="2"/>
      <c r="AC45" s="2"/>
      <c r="AD45" s="2"/>
      <c r="AE45" s="2"/>
      <c r="AF45" s="2"/>
      <c r="AG45" s="2"/>
    </row>
    <row r="46" ht="12.75" customHeight="1">
      <c r="A46" s="1"/>
      <c r="B46" s="2"/>
      <c r="C46" s="2"/>
      <c r="D46" s="3"/>
      <c r="E46" s="2"/>
      <c r="F46" s="1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"/>
      <c r="Z46" s="2"/>
      <c r="AA46" s="2"/>
      <c r="AB46" s="2"/>
      <c r="AC46" s="2"/>
      <c r="AD46" s="2"/>
      <c r="AE46" s="2"/>
      <c r="AF46" s="2"/>
      <c r="AG46" s="2"/>
    </row>
    <row r="47" ht="12.75" customHeight="1">
      <c r="A47" s="1"/>
      <c r="B47" s="2"/>
      <c r="C47" s="2"/>
      <c r="D47" s="3"/>
      <c r="E47" s="2"/>
      <c r="F47" s="1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2"/>
      <c r="Z47" s="2"/>
      <c r="AA47" s="2"/>
      <c r="AB47" s="2"/>
      <c r="AC47" s="2"/>
      <c r="AD47" s="2"/>
      <c r="AE47" s="2"/>
      <c r="AF47" s="2"/>
      <c r="AG47" s="2"/>
    </row>
    <row r="48" ht="12.75" customHeight="1">
      <c r="A48" s="1"/>
      <c r="B48" s="2"/>
      <c r="C48" s="2"/>
      <c r="D48" s="3"/>
      <c r="E48" s="2"/>
      <c r="F48" s="1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2"/>
      <c r="Z48" s="2"/>
      <c r="AA48" s="2"/>
      <c r="AB48" s="2"/>
      <c r="AC48" s="2"/>
      <c r="AD48" s="2"/>
      <c r="AE48" s="2"/>
      <c r="AF48" s="2"/>
      <c r="AG48" s="2"/>
    </row>
    <row r="49" ht="12.75" customHeight="1">
      <c r="A49" s="1"/>
      <c r="B49" s="2"/>
      <c r="C49" s="2"/>
      <c r="D49" s="3"/>
      <c r="E49" s="2"/>
      <c r="F49" s="1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2"/>
      <c r="Z49" s="2"/>
      <c r="AA49" s="2"/>
      <c r="AB49" s="2"/>
      <c r="AC49" s="2"/>
      <c r="AD49" s="2"/>
      <c r="AE49" s="2"/>
      <c r="AF49" s="2"/>
      <c r="AG49" s="2"/>
    </row>
    <row r="50" ht="12.75" customHeight="1">
      <c r="A50" s="1"/>
      <c r="B50" s="2"/>
      <c r="C50" s="2"/>
      <c r="D50" s="3"/>
      <c r="E50" s="2"/>
      <c r="F50" s="1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2"/>
      <c r="Z50" s="2"/>
      <c r="AA50" s="2"/>
      <c r="AB50" s="2"/>
      <c r="AC50" s="2"/>
      <c r="AD50" s="2"/>
      <c r="AE50" s="2"/>
      <c r="AF50" s="2"/>
      <c r="AG50" s="2"/>
    </row>
    <row r="51" ht="12.75" customHeight="1">
      <c r="A51" s="1"/>
      <c r="B51" s="2"/>
      <c r="C51" s="2"/>
      <c r="D51" s="3"/>
      <c r="E51" s="2"/>
      <c r="F51" s="1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2"/>
      <c r="Z51" s="2"/>
      <c r="AA51" s="2"/>
      <c r="AB51" s="2"/>
      <c r="AC51" s="2"/>
      <c r="AD51" s="2"/>
      <c r="AE51" s="2"/>
      <c r="AF51" s="2"/>
      <c r="AG51" s="2"/>
    </row>
    <row r="52" ht="12.75" customHeight="1">
      <c r="A52" s="1"/>
      <c r="B52" s="2"/>
      <c r="C52" s="2"/>
      <c r="D52" s="3"/>
      <c r="E52" s="2"/>
      <c r="F52" s="1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2"/>
      <c r="Z52" s="2"/>
      <c r="AA52" s="2"/>
      <c r="AB52" s="2"/>
      <c r="AC52" s="2"/>
      <c r="AD52" s="2"/>
      <c r="AE52" s="2"/>
      <c r="AF52" s="2"/>
      <c r="AG52" s="2"/>
    </row>
    <row r="53" ht="12.75" customHeight="1">
      <c r="A53" s="1"/>
      <c r="B53" s="2"/>
      <c r="C53" s="2"/>
      <c r="D53" s="3"/>
      <c r="E53" s="2"/>
      <c r="F53" s="1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2"/>
      <c r="Z53" s="2"/>
      <c r="AA53" s="2"/>
      <c r="AB53" s="2"/>
      <c r="AC53" s="2"/>
      <c r="AD53" s="2"/>
      <c r="AE53" s="2"/>
      <c r="AF53" s="2"/>
      <c r="AG53" s="2"/>
    </row>
    <row r="54" ht="12.75" customHeight="1">
      <c r="A54" s="1"/>
      <c r="B54" s="2"/>
      <c r="C54" s="2"/>
      <c r="D54" s="3"/>
      <c r="E54" s="2"/>
      <c r="F54" s="1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2"/>
      <c r="Z54" s="2"/>
      <c r="AA54" s="2"/>
      <c r="AB54" s="2"/>
      <c r="AC54" s="2"/>
      <c r="AD54" s="2"/>
      <c r="AE54" s="2"/>
      <c r="AF54" s="2"/>
      <c r="AG54" s="2"/>
    </row>
    <row r="55" ht="12.75" customHeight="1">
      <c r="A55" s="1"/>
      <c r="B55" s="2"/>
      <c r="C55" s="2"/>
      <c r="D55" s="3"/>
      <c r="E55" s="2"/>
      <c r="F55" s="1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2"/>
      <c r="Z55" s="2"/>
      <c r="AA55" s="2"/>
      <c r="AB55" s="2"/>
      <c r="AC55" s="2"/>
      <c r="AD55" s="2"/>
      <c r="AE55" s="2"/>
      <c r="AF55" s="2"/>
      <c r="AG55" s="2"/>
    </row>
    <row r="56" ht="12.75" customHeight="1">
      <c r="A56" s="1"/>
      <c r="B56" s="2"/>
      <c r="C56" s="2"/>
      <c r="D56" s="3"/>
      <c r="E56" s="2"/>
      <c r="F56" s="1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2"/>
      <c r="Z56" s="2"/>
      <c r="AA56" s="2"/>
      <c r="AB56" s="2"/>
      <c r="AC56" s="2"/>
      <c r="AD56" s="2"/>
      <c r="AE56" s="2"/>
      <c r="AF56" s="2"/>
      <c r="AG56" s="2"/>
    </row>
    <row r="57" ht="12.75" customHeight="1">
      <c r="A57" s="1"/>
      <c r="B57" s="2"/>
      <c r="C57" s="2"/>
      <c r="D57" s="3"/>
      <c r="E57" s="2"/>
      <c r="F57" s="1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"/>
      <c r="Z57" s="2"/>
      <c r="AA57" s="2"/>
      <c r="AB57" s="2"/>
      <c r="AC57" s="2"/>
      <c r="AD57" s="2"/>
      <c r="AE57" s="2"/>
      <c r="AF57" s="2"/>
      <c r="AG57" s="2"/>
    </row>
    <row r="58" ht="12.75" customHeight="1">
      <c r="A58" s="1"/>
      <c r="B58" s="2"/>
      <c r="C58" s="2"/>
      <c r="D58" s="3"/>
      <c r="E58" s="2"/>
      <c r="F58" s="1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2"/>
      <c r="Z58" s="2"/>
      <c r="AA58" s="2"/>
      <c r="AB58" s="2"/>
      <c r="AC58" s="2"/>
      <c r="AD58" s="2"/>
      <c r="AE58" s="2"/>
      <c r="AF58" s="2"/>
      <c r="AG58" s="2"/>
    </row>
    <row r="59" ht="12.75" customHeight="1">
      <c r="A59" s="1"/>
      <c r="B59" s="2"/>
      <c r="C59" s="2"/>
      <c r="D59" s="3"/>
      <c r="E59" s="2"/>
      <c r="F59" s="1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2"/>
      <c r="Z59" s="2"/>
      <c r="AA59" s="2"/>
      <c r="AB59" s="2"/>
      <c r="AC59" s="2"/>
      <c r="AD59" s="2"/>
      <c r="AE59" s="2"/>
      <c r="AF59" s="2"/>
      <c r="AG59" s="2"/>
    </row>
    <row r="60" ht="12.75" customHeight="1">
      <c r="A60" s="1"/>
      <c r="B60" s="2"/>
      <c r="C60" s="2"/>
      <c r="D60" s="3"/>
      <c r="E60" s="2"/>
      <c r="F60" s="1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2"/>
      <c r="Z60" s="2"/>
      <c r="AA60" s="2"/>
      <c r="AB60" s="2"/>
      <c r="AC60" s="2"/>
      <c r="AD60" s="2"/>
      <c r="AE60" s="2"/>
      <c r="AF60" s="2"/>
      <c r="AG60" s="2"/>
    </row>
    <row r="61" ht="12.75" customHeight="1">
      <c r="A61" s="1"/>
      <c r="B61" s="2"/>
      <c r="C61" s="2"/>
      <c r="D61" s="3"/>
      <c r="E61" s="2"/>
      <c r="F61" s="1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2"/>
      <c r="Z61" s="2"/>
      <c r="AA61" s="2"/>
      <c r="AB61" s="2"/>
      <c r="AC61" s="2"/>
      <c r="AD61" s="2"/>
      <c r="AE61" s="2"/>
      <c r="AF61" s="2"/>
      <c r="AG61" s="2"/>
    </row>
    <row r="62" ht="12.75" customHeight="1">
      <c r="A62" s="1"/>
      <c r="B62" s="2"/>
      <c r="C62" s="2"/>
      <c r="D62" s="3"/>
      <c r="E62" s="2"/>
      <c r="F62" s="1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2"/>
      <c r="Z62" s="2"/>
      <c r="AA62" s="2"/>
      <c r="AB62" s="2"/>
      <c r="AC62" s="2"/>
      <c r="AD62" s="2"/>
      <c r="AE62" s="2"/>
      <c r="AF62" s="2"/>
      <c r="AG62" s="2"/>
    </row>
    <row r="63" ht="12.75" customHeight="1">
      <c r="A63" s="1"/>
      <c r="B63" s="2"/>
      <c r="C63" s="2"/>
      <c r="D63" s="3"/>
      <c r="E63" s="2"/>
      <c r="F63" s="1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2"/>
      <c r="Z63" s="2"/>
      <c r="AA63" s="2"/>
      <c r="AB63" s="2"/>
      <c r="AC63" s="2"/>
      <c r="AD63" s="2"/>
      <c r="AE63" s="2"/>
      <c r="AF63" s="2"/>
      <c r="AG63" s="2"/>
    </row>
    <row r="64" ht="12.75" customHeight="1">
      <c r="A64" s="1"/>
      <c r="B64" s="2"/>
      <c r="C64" s="2"/>
      <c r="D64" s="3"/>
      <c r="E64" s="2"/>
      <c r="F64" s="1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2"/>
      <c r="Z64" s="2"/>
      <c r="AA64" s="2"/>
      <c r="AB64" s="2"/>
      <c r="AC64" s="2"/>
      <c r="AD64" s="2"/>
      <c r="AE64" s="2"/>
      <c r="AF64" s="2"/>
      <c r="AG64" s="2"/>
    </row>
    <row r="65" ht="12.75" customHeight="1">
      <c r="A65" s="1"/>
      <c r="B65" s="2"/>
      <c r="C65" s="2"/>
      <c r="D65" s="3"/>
      <c r="E65" s="2"/>
      <c r="F65" s="1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"/>
      <c r="Z65" s="2"/>
      <c r="AA65" s="2"/>
      <c r="AB65" s="2"/>
      <c r="AC65" s="2"/>
      <c r="AD65" s="2"/>
      <c r="AE65" s="2"/>
      <c r="AF65" s="2"/>
      <c r="AG65" s="2"/>
    </row>
    <row r="66" ht="12.75" customHeight="1">
      <c r="A66" s="1"/>
      <c r="B66" s="2"/>
      <c r="C66" s="2"/>
      <c r="D66" s="3"/>
      <c r="E66" s="2"/>
      <c r="F66" s="1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2"/>
      <c r="Z66" s="2"/>
      <c r="AA66" s="2"/>
      <c r="AB66" s="2"/>
      <c r="AC66" s="2"/>
      <c r="AD66" s="2"/>
      <c r="AE66" s="2"/>
      <c r="AF66" s="2"/>
      <c r="AG66" s="2"/>
    </row>
    <row r="67" ht="12.75" customHeight="1">
      <c r="A67" s="1"/>
      <c r="B67" s="2"/>
      <c r="C67" s="2"/>
      <c r="D67" s="3"/>
      <c r="E67" s="2"/>
      <c r="F67" s="1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2"/>
      <c r="Z67" s="2"/>
      <c r="AA67" s="2"/>
      <c r="AB67" s="2"/>
      <c r="AC67" s="2"/>
      <c r="AD67" s="2"/>
      <c r="AE67" s="2"/>
      <c r="AF67" s="2"/>
      <c r="AG67" s="2"/>
    </row>
    <row r="68" ht="12.75" customHeight="1">
      <c r="A68" s="1"/>
      <c r="B68" s="2"/>
      <c r="C68" s="2"/>
      <c r="D68" s="3"/>
      <c r="E68" s="2"/>
      <c r="F68" s="1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"/>
      <c r="Z68" s="2"/>
      <c r="AA68" s="2"/>
      <c r="AB68" s="2"/>
      <c r="AC68" s="2"/>
      <c r="AD68" s="2"/>
      <c r="AE68" s="2"/>
      <c r="AF68" s="2"/>
      <c r="AG68" s="2"/>
    </row>
    <row r="69" ht="12.75" customHeight="1">
      <c r="A69" s="1"/>
      <c r="B69" s="2"/>
      <c r="C69" s="2"/>
      <c r="D69" s="3"/>
      <c r="E69" s="2"/>
      <c r="F69" s="1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2"/>
      <c r="Z69" s="2"/>
      <c r="AA69" s="2"/>
      <c r="AB69" s="2"/>
      <c r="AC69" s="2"/>
      <c r="AD69" s="2"/>
      <c r="AE69" s="2"/>
      <c r="AF69" s="2"/>
      <c r="AG69" s="2"/>
    </row>
    <row r="70" ht="12.75" customHeight="1">
      <c r="A70" s="1"/>
      <c r="B70" s="2"/>
      <c r="C70" s="2"/>
      <c r="D70" s="3"/>
      <c r="E70" s="2"/>
      <c r="F70" s="1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2"/>
      <c r="Z70" s="2"/>
      <c r="AA70" s="2"/>
      <c r="AB70" s="2"/>
      <c r="AC70" s="2"/>
      <c r="AD70" s="2"/>
      <c r="AE70" s="2"/>
      <c r="AF70" s="2"/>
      <c r="AG70" s="2"/>
    </row>
    <row r="71" ht="12.75" customHeight="1">
      <c r="A71" s="1"/>
      <c r="B71" s="2"/>
      <c r="C71" s="2"/>
      <c r="D71" s="3"/>
      <c r="E71" s="2"/>
      <c r="F71" s="1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2"/>
      <c r="Z71" s="2"/>
      <c r="AA71" s="2"/>
      <c r="AB71" s="2"/>
      <c r="AC71" s="2"/>
      <c r="AD71" s="2"/>
      <c r="AE71" s="2"/>
      <c r="AF71" s="2"/>
      <c r="AG71" s="2"/>
    </row>
    <row r="72" ht="12.75" customHeight="1">
      <c r="A72" s="1"/>
      <c r="B72" s="2"/>
      <c r="C72" s="2"/>
      <c r="D72" s="3"/>
      <c r="E72" s="2"/>
      <c r="F72" s="1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2"/>
      <c r="Z72" s="2"/>
      <c r="AA72" s="2"/>
      <c r="AB72" s="2"/>
      <c r="AC72" s="2"/>
      <c r="AD72" s="2"/>
      <c r="AE72" s="2"/>
      <c r="AF72" s="2"/>
      <c r="AG72" s="2"/>
    </row>
    <row r="73" ht="12.75" customHeight="1">
      <c r="A73" s="1"/>
      <c r="B73" s="2"/>
      <c r="C73" s="2"/>
      <c r="D73" s="3"/>
      <c r="E73" s="2"/>
      <c r="F73" s="1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2"/>
      <c r="Z73" s="2"/>
      <c r="AA73" s="2"/>
      <c r="AB73" s="2"/>
      <c r="AC73" s="2"/>
      <c r="AD73" s="2"/>
      <c r="AE73" s="2"/>
      <c r="AF73" s="2"/>
      <c r="AG73" s="2"/>
    </row>
    <row r="74" ht="12.75" customHeight="1">
      <c r="A74" s="1"/>
      <c r="B74" s="2"/>
      <c r="C74" s="2"/>
      <c r="D74" s="3"/>
      <c r="E74" s="2"/>
      <c r="F74" s="1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2"/>
      <c r="Z74" s="2"/>
      <c r="AA74" s="2"/>
      <c r="AB74" s="2"/>
      <c r="AC74" s="2"/>
      <c r="AD74" s="2"/>
      <c r="AE74" s="2"/>
      <c r="AF74" s="2"/>
      <c r="AG74" s="2"/>
    </row>
    <row r="75" ht="12.75" customHeight="1">
      <c r="A75" s="1"/>
      <c r="B75" s="2"/>
      <c r="C75" s="2"/>
      <c r="D75" s="3"/>
      <c r="E75" s="2"/>
      <c r="F75" s="1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2"/>
      <c r="Z75" s="2"/>
      <c r="AA75" s="2"/>
      <c r="AB75" s="2"/>
      <c r="AC75" s="2"/>
      <c r="AD75" s="2"/>
      <c r="AE75" s="2"/>
      <c r="AF75" s="2"/>
      <c r="AG75" s="2"/>
    </row>
    <row r="76" ht="12.75" customHeight="1">
      <c r="A76" s="1"/>
      <c r="B76" s="2"/>
      <c r="C76" s="2"/>
      <c r="D76" s="3"/>
      <c r="E76" s="2"/>
      <c r="F76" s="1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2"/>
      <c r="Z76" s="2"/>
      <c r="AA76" s="2"/>
      <c r="AB76" s="2"/>
      <c r="AC76" s="2"/>
      <c r="AD76" s="2"/>
      <c r="AE76" s="2"/>
      <c r="AF76" s="2"/>
      <c r="AG76" s="2"/>
    </row>
    <row r="77" ht="12.75" customHeight="1">
      <c r="A77" s="1"/>
      <c r="B77" s="2"/>
      <c r="C77" s="2"/>
      <c r="D77" s="3"/>
      <c r="E77" s="2"/>
      <c r="F77" s="1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"/>
      <c r="Z77" s="2"/>
      <c r="AA77" s="2"/>
      <c r="AB77" s="2"/>
      <c r="AC77" s="2"/>
      <c r="AD77" s="2"/>
      <c r="AE77" s="2"/>
      <c r="AF77" s="2"/>
      <c r="AG77" s="2"/>
    </row>
    <row r="78" ht="12.75" customHeight="1">
      <c r="A78" s="1"/>
      <c r="B78" s="2"/>
      <c r="C78" s="2"/>
      <c r="D78" s="3"/>
      <c r="E78" s="2"/>
      <c r="F78" s="1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2"/>
      <c r="Z78" s="2"/>
      <c r="AA78" s="2"/>
      <c r="AB78" s="2"/>
      <c r="AC78" s="2"/>
      <c r="AD78" s="2"/>
      <c r="AE78" s="2"/>
      <c r="AF78" s="2"/>
      <c r="AG78" s="2"/>
    </row>
    <row r="79" ht="12.75" customHeight="1">
      <c r="A79" s="1"/>
      <c r="B79" s="2"/>
      <c r="C79" s="2"/>
      <c r="D79" s="3"/>
      <c r="E79" s="2"/>
      <c r="F79" s="1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"/>
      <c r="Z79" s="2"/>
      <c r="AA79" s="2"/>
      <c r="AB79" s="2"/>
      <c r="AC79" s="2"/>
      <c r="AD79" s="2"/>
      <c r="AE79" s="2"/>
      <c r="AF79" s="2"/>
      <c r="AG79" s="2"/>
    </row>
    <row r="80" ht="12.75" customHeight="1">
      <c r="A80" s="1"/>
      <c r="B80" s="2"/>
      <c r="C80" s="2"/>
      <c r="D80" s="3"/>
      <c r="E80" s="2"/>
      <c r="F80" s="1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2"/>
      <c r="Z80" s="2"/>
      <c r="AA80" s="2"/>
      <c r="AB80" s="2"/>
      <c r="AC80" s="2"/>
      <c r="AD80" s="2"/>
      <c r="AE80" s="2"/>
      <c r="AF80" s="2"/>
      <c r="AG80" s="2"/>
    </row>
    <row r="81" ht="12.75" customHeight="1">
      <c r="A81" s="1"/>
      <c r="B81" s="2"/>
      <c r="C81" s="2"/>
      <c r="D81" s="3"/>
      <c r="E81" s="2"/>
      <c r="F81" s="1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2"/>
      <c r="Z81" s="2"/>
      <c r="AA81" s="2"/>
      <c r="AB81" s="2"/>
      <c r="AC81" s="2"/>
      <c r="AD81" s="2"/>
      <c r="AE81" s="2"/>
      <c r="AF81" s="2"/>
      <c r="AG81" s="2"/>
    </row>
    <row r="82" ht="12.75" customHeight="1">
      <c r="A82" s="1"/>
      <c r="B82" s="2"/>
      <c r="C82" s="2"/>
      <c r="D82" s="3"/>
      <c r="E82" s="2"/>
      <c r="F82" s="1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2"/>
      <c r="Z82" s="2"/>
      <c r="AA82" s="2"/>
      <c r="AB82" s="2"/>
      <c r="AC82" s="2"/>
      <c r="AD82" s="2"/>
      <c r="AE82" s="2"/>
      <c r="AF82" s="2"/>
      <c r="AG82" s="2"/>
    </row>
    <row r="83" ht="12.75" customHeight="1">
      <c r="A83" s="1"/>
      <c r="B83" s="2"/>
      <c r="C83" s="2"/>
      <c r="D83" s="3"/>
      <c r="E83" s="2"/>
      <c r="F83" s="1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2"/>
      <c r="Z83" s="2"/>
      <c r="AA83" s="2"/>
      <c r="AB83" s="2"/>
      <c r="AC83" s="2"/>
      <c r="AD83" s="2"/>
      <c r="AE83" s="2"/>
      <c r="AF83" s="2"/>
      <c r="AG83" s="2"/>
    </row>
    <row r="84" ht="12.75" customHeight="1">
      <c r="A84" s="1"/>
      <c r="B84" s="2"/>
      <c r="C84" s="2"/>
      <c r="D84" s="3"/>
      <c r="E84" s="2"/>
      <c r="F84" s="1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2"/>
      <c r="Z84" s="2"/>
      <c r="AA84" s="2"/>
      <c r="AB84" s="2"/>
      <c r="AC84" s="2"/>
      <c r="AD84" s="2"/>
      <c r="AE84" s="2"/>
      <c r="AF84" s="2"/>
      <c r="AG84" s="2"/>
    </row>
    <row r="85" ht="12.75" customHeight="1">
      <c r="A85" s="1"/>
      <c r="B85" s="2"/>
      <c r="C85" s="2"/>
      <c r="D85" s="3"/>
      <c r="E85" s="2"/>
      <c r="F85" s="1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2"/>
      <c r="Z85" s="2"/>
      <c r="AA85" s="2"/>
      <c r="AB85" s="2"/>
      <c r="AC85" s="2"/>
      <c r="AD85" s="2"/>
      <c r="AE85" s="2"/>
      <c r="AF85" s="2"/>
      <c r="AG85" s="2"/>
    </row>
    <row r="86" ht="12.75" customHeight="1">
      <c r="A86" s="1"/>
      <c r="B86" s="2"/>
      <c r="C86" s="2"/>
      <c r="D86" s="3"/>
      <c r="E86" s="2"/>
      <c r="F86" s="1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2"/>
      <c r="Z86" s="2"/>
      <c r="AA86" s="2"/>
      <c r="AB86" s="2"/>
      <c r="AC86" s="2"/>
      <c r="AD86" s="2"/>
      <c r="AE86" s="2"/>
      <c r="AF86" s="2"/>
      <c r="AG86" s="2"/>
    </row>
    <row r="87" ht="12.75" customHeight="1">
      <c r="A87" s="1"/>
      <c r="B87" s="2"/>
      <c r="C87" s="2"/>
      <c r="D87" s="3"/>
      <c r="E87" s="2"/>
      <c r="F87" s="1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2"/>
      <c r="Z87" s="2"/>
      <c r="AA87" s="2"/>
      <c r="AB87" s="2"/>
      <c r="AC87" s="2"/>
      <c r="AD87" s="2"/>
      <c r="AE87" s="2"/>
      <c r="AF87" s="2"/>
      <c r="AG87" s="2"/>
    </row>
    <row r="88" ht="12.75" customHeight="1">
      <c r="A88" s="1"/>
      <c r="B88" s="2"/>
      <c r="C88" s="2"/>
      <c r="D88" s="3"/>
      <c r="E88" s="2"/>
      <c r="F88" s="1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2"/>
      <c r="Z88" s="2"/>
      <c r="AA88" s="2"/>
      <c r="AB88" s="2"/>
      <c r="AC88" s="2"/>
      <c r="AD88" s="2"/>
      <c r="AE88" s="2"/>
      <c r="AF88" s="2"/>
      <c r="AG88" s="2"/>
    </row>
    <row r="89" ht="12.75" customHeight="1">
      <c r="A89" s="1"/>
      <c r="B89" s="2"/>
      <c r="C89" s="2"/>
      <c r="D89" s="3"/>
      <c r="E89" s="2"/>
      <c r="F89" s="1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2"/>
      <c r="Z89" s="2"/>
      <c r="AA89" s="2"/>
      <c r="AB89" s="2"/>
      <c r="AC89" s="2"/>
      <c r="AD89" s="2"/>
      <c r="AE89" s="2"/>
      <c r="AF89" s="2"/>
      <c r="AG89" s="2"/>
    </row>
    <row r="90" ht="12.75" customHeight="1">
      <c r="A90" s="1"/>
      <c r="B90" s="2"/>
      <c r="C90" s="2"/>
      <c r="D90" s="3"/>
      <c r="E90" s="2"/>
      <c r="F90" s="1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2"/>
      <c r="Z90" s="2"/>
      <c r="AA90" s="2"/>
      <c r="AB90" s="2"/>
      <c r="AC90" s="2"/>
      <c r="AD90" s="2"/>
      <c r="AE90" s="2"/>
      <c r="AF90" s="2"/>
      <c r="AG90" s="2"/>
    </row>
    <row r="91" ht="12.75" customHeight="1">
      <c r="A91" s="1"/>
      <c r="B91" s="2"/>
      <c r="C91" s="2"/>
      <c r="D91" s="3"/>
      <c r="E91" s="2"/>
      <c r="F91" s="1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2"/>
      <c r="Z91" s="2"/>
      <c r="AA91" s="2"/>
      <c r="AB91" s="2"/>
      <c r="AC91" s="2"/>
      <c r="AD91" s="2"/>
      <c r="AE91" s="2"/>
      <c r="AF91" s="2"/>
      <c r="AG91" s="2"/>
    </row>
    <row r="92" ht="12.75" customHeight="1">
      <c r="A92" s="1"/>
      <c r="B92" s="2"/>
      <c r="C92" s="2"/>
      <c r="D92" s="3"/>
      <c r="E92" s="2"/>
      <c r="F92" s="1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2"/>
      <c r="Z92" s="2"/>
      <c r="AA92" s="2"/>
      <c r="AB92" s="2"/>
      <c r="AC92" s="2"/>
      <c r="AD92" s="2"/>
      <c r="AE92" s="2"/>
      <c r="AF92" s="2"/>
      <c r="AG92" s="2"/>
    </row>
    <row r="93" ht="12.75" customHeight="1">
      <c r="A93" s="1"/>
      <c r="B93" s="2"/>
      <c r="C93" s="2"/>
      <c r="D93" s="3"/>
      <c r="E93" s="2"/>
      <c r="F93" s="1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2"/>
      <c r="Z93" s="2"/>
      <c r="AA93" s="2"/>
      <c r="AB93" s="2"/>
      <c r="AC93" s="2"/>
      <c r="AD93" s="2"/>
      <c r="AE93" s="2"/>
      <c r="AF93" s="2"/>
      <c r="AG93" s="2"/>
    </row>
    <row r="94" ht="12.75" customHeight="1">
      <c r="A94" s="1"/>
      <c r="B94" s="2"/>
      <c r="C94" s="2"/>
      <c r="D94" s="3"/>
      <c r="E94" s="2"/>
      <c r="F94" s="1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2"/>
      <c r="Z94" s="2"/>
      <c r="AA94" s="2"/>
      <c r="AB94" s="2"/>
      <c r="AC94" s="2"/>
      <c r="AD94" s="2"/>
      <c r="AE94" s="2"/>
      <c r="AF94" s="2"/>
      <c r="AG94" s="2"/>
    </row>
    <row r="95" ht="12.75" customHeight="1">
      <c r="A95" s="1"/>
      <c r="B95" s="2"/>
      <c r="C95" s="2"/>
      <c r="D95" s="3"/>
      <c r="E95" s="2"/>
      <c r="F95" s="1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2"/>
      <c r="Z95" s="2"/>
      <c r="AA95" s="2"/>
      <c r="AB95" s="2"/>
      <c r="AC95" s="2"/>
      <c r="AD95" s="2"/>
      <c r="AE95" s="2"/>
      <c r="AF95" s="2"/>
      <c r="AG95" s="2"/>
    </row>
    <row r="96" ht="12.75" customHeight="1">
      <c r="A96" s="1"/>
      <c r="B96" s="2"/>
      <c r="C96" s="2"/>
      <c r="D96" s="3"/>
      <c r="E96" s="2"/>
      <c r="F96" s="1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2"/>
      <c r="Z96" s="2"/>
      <c r="AA96" s="2"/>
      <c r="AB96" s="2"/>
      <c r="AC96" s="2"/>
      <c r="AD96" s="2"/>
      <c r="AE96" s="2"/>
      <c r="AF96" s="2"/>
      <c r="AG96" s="2"/>
    </row>
    <row r="97" ht="12.75" customHeight="1">
      <c r="A97" s="1"/>
      <c r="B97" s="2"/>
      <c r="C97" s="2"/>
      <c r="D97" s="3"/>
      <c r="E97" s="2"/>
      <c r="F97" s="1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2"/>
      <c r="Z97" s="2"/>
      <c r="AA97" s="2"/>
      <c r="AB97" s="2"/>
      <c r="AC97" s="2"/>
      <c r="AD97" s="2"/>
      <c r="AE97" s="2"/>
      <c r="AF97" s="2"/>
      <c r="AG97" s="2"/>
    </row>
    <row r="98" ht="12.75" customHeight="1">
      <c r="A98" s="1"/>
      <c r="B98" s="2"/>
      <c r="C98" s="2"/>
      <c r="D98" s="3"/>
      <c r="E98" s="2"/>
      <c r="F98" s="1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2"/>
      <c r="Z98" s="2"/>
      <c r="AA98" s="2"/>
      <c r="AB98" s="2"/>
      <c r="AC98" s="2"/>
      <c r="AD98" s="2"/>
      <c r="AE98" s="2"/>
      <c r="AF98" s="2"/>
      <c r="AG98" s="2"/>
    </row>
    <row r="99" ht="12.75" customHeight="1">
      <c r="A99" s="1"/>
      <c r="B99" s="2"/>
      <c r="C99" s="2"/>
      <c r="D99" s="3"/>
      <c r="E99" s="2"/>
      <c r="F99" s="1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2"/>
      <c r="Z99" s="2"/>
      <c r="AA99" s="2"/>
      <c r="AB99" s="2"/>
      <c r="AC99" s="2"/>
      <c r="AD99" s="2"/>
      <c r="AE99" s="2"/>
      <c r="AF99" s="2"/>
      <c r="AG99" s="2"/>
    </row>
    <row r="100" ht="12.75" customHeight="1">
      <c r="A100" s="1"/>
      <c r="B100" s="2"/>
      <c r="C100" s="2"/>
      <c r="D100" s="3"/>
      <c r="E100" s="2"/>
      <c r="F100" s="1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2"/>
      <c r="Z100" s="2"/>
      <c r="AA100" s="2"/>
      <c r="AB100" s="2"/>
      <c r="AC100" s="2"/>
      <c r="AD100" s="2"/>
      <c r="AE100" s="2"/>
      <c r="AF100" s="2"/>
      <c r="AG100" s="2"/>
    </row>
    <row r="101" ht="12.75" customHeight="1">
      <c r="A101" s="1"/>
      <c r="B101" s="2"/>
      <c r="C101" s="2"/>
      <c r="D101" s="3"/>
      <c r="E101" s="2"/>
      <c r="F101" s="1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2"/>
      <c r="Z101" s="2"/>
      <c r="AA101" s="2"/>
      <c r="AB101" s="2"/>
      <c r="AC101" s="2"/>
      <c r="AD101" s="2"/>
      <c r="AE101" s="2"/>
      <c r="AF101" s="2"/>
      <c r="AG101" s="2"/>
    </row>
    <row r="102" ht="12.75" customHeight="1">
      <c r="A102" s="1"/>
      <c r="B102" s="2"/>
      <c r="C102" s="2"/>
      <c r="D102" s="3"/>
      <c r="E102" s="2"/>
      <c r="F102" s="1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2"/>
      <c r="Z102" s="2"/>
      <c r="AA102" s="2"/>
      <c r="AB102" s="2"/>
      <c r="AC102" s="2"/>
      <c r="AD102" s="2"/>
      <c r="AE102" s="2"/>
      <c r="AF102" s="2"/>
      <c r="AG102" s="2"/>
    </row>
    <row r="103" ht="12.75" customHeight="1">
      <c r="A103" s="1"/>
      <c r="B103" s="2"/>
      <c r="C103" s="2"/>
      <c r="D103" s="3"/>
      <c r="E103" s="2"/>
      <c r="F103" s="1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  <c r="AA103" s="2"/>
      <c r="AB103" s="2"/>
      <c r="AC103" s="2"/>
      <c r="AD103" s="2"/>
      <c r="AE103" s="2"/>
      <c r="AF103" s="2"/>
      <c r="AG103" s="2"/>
    </row>
    <row r="104" ht="12.75" customHeight="1">
      <c r="A104" s="1"/>
      <c r="B104" s="2"/>
      <c r="C104" s="2"/>
      <c r="D104" s="3"/>
      <c r="E104" s="2"/>
      <c r="F104" s="1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  <c r="AA104" s="2"/>
      <c r="AB104" s="2"/>
      <c r="AC104" s="2"/>
      <c r="AD104" s="2"/>
      <c r="AE104" s="2"/>
      <c r="AF104" s="2"/>
      <c r="AG104" s="2"/>
    </row>
    <row r="105" ht="12.75" customHeight="1">
      <c r="A105" s="1"/>
      <c r="B105" s="2"/>
      <c r="C105" s="2"/>
      <c r="D105" s="3"/>
      <c r="E105" s="2"/>
      <c r="F105" s="1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2"/>
      <c r="Z105" s="2"/>
      <c r="AA105" s="2"/>
      <c r="AB105" s="2"/>
      <c r="AC105" s="2"/>
      <c r="AD105" s="2"/>
      <c r="AE105" s="2"/>
      <c r="AF105" s="2"/>
      <c r="AG105" s="2"/>
    </row>
    <row r="106" ht="12.75" customHeight="1">
      <c r="A106" s="1"/>
      <c r="B106" s="2"/>
      <c r="C106" s="2"/>
      <c r="D106" s="3"/>
      <c r="E106" s="2"/>
      <c r="F106" s="1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2"/>
      <c r="Z106" s="2"/>
      <c r="AA106" s="2"/>
      <c r="AB106" s="2"/>
      <c r="AC106" s="2"/>
      <c r="AD106" s="2"/>
      <c r="AE106" s="2"/>
      <c r="AF106" s="2"/>
      <c r="AG106" s="2"/>
    </row>
    <row r="107" ht="12.75" customHeight="1">
      <c r="A107" s="1"/>
      <c r="B107" s="2"/>
      <c r="C107" s="2"/>
      <c r="D107" s="3"/>
      <c r="E107" s="2"/>
      <c r="F107" s="1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2"/>
      <c r="Z107" s="2"/>
      <c r="AA107" s="2"/>
      <c r="AB107" s="2"/>
      <c r="AC107" s="2"/>
      <c r="AD107" s="2"/>
      <c r="AE107" s="2"/>
      <c r="AF107" s="2"/>
      <c r="AG107" s="2"/>
    </row>
    <row r="108" ht="12.75" customHeight="1">
      <c r="A108" s="1"/>
      <c r="B108" s="2"/>
      <c r="C108" s="2"/>
      <c r="D108" s="3"/>
      <c r="E108" s="2"/>
      <c r="F108" s="1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2"/>
      <c r="Z108" s="2"/>
      <c r="AA108" s="2"/>
      <c r="AB108" s="2"/>
      <c r="AC108" s="2"/>
      <c r="AD108" s="2"/>
      <c r="AE108" s="2"/>
      <c r="AF108" s="2"/>
      <c r="AG108" s="2"/>
    </row>
    <row r="109" ht="12.75" customHeight="1">
      <c r="A109" s="1"/>
      <c r="B109" s="2"/>
      <c r="C109" s="2"/>
      <c r="D109" s="3"/>
      <c r="E109" s="2"/>
      <c r="F109" s="1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2"/>
      <c r="Z109" s="2"/>
      <c r="AA109" s="2"/>
      <c r="AB109" s="2"/>
      <c r="AC109" s="2"/>
      <c r="AD109" s="2"/>
      <c r="AE109" s="2"/>
      <c r="AF109" s="2"/>
      <c r="AG109" s="2"/>
    </row>
    <row r="110" ht="12.75" customHeight="1">
      <c r="A110" s="1"/>
      <c r="B110" s="2"/>
      <c r="C110" s="2"/>
      <c r="D110" s="3"/>
      <c r="E110" s="2"/>
      <c r="F110" s="1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2"/>
      <c r="Z110" s="2"/>
      <c r="AA110" s="2"/>
      <c r="AB110" s="2"/>
      <c r="AC110" s="2"/>
      <c r="AD110" s="2"/>
      <c r="AE110" s="2"/>
      <c r="AF110" s="2"/>
      <c r="AG110" s="2"/>
    </row>
    <row r="111" ht="12.75" customHeight="1">
      <c r="A111" s="1"/>
      <c r="B111" s="2"/>
      <c r="C111" s="2"/>
      <c r="D111" s="3"/>
      <c r="E111" s="2"/>
      <c r="F111" s="1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2"/>
      <c r="Z111" s="2"/>
      <c r="AA111" s="2"/>
      <c r="AB111" s="2"/>
      <c r="AC111" s="2"/>
      <c r="AD111" s="2"/>
      <c r="AE111" s="2"/>
      <c r="AF111" s="2"/>
      <c r="AG111" s="2"/>
    </row>
    <row r="112" ht="12.75" customHeight="1">
      <c r="A112" s="1"/>
      <c r="B112" s="2"/>
      <c r="C112" s="2"/>
      <c r="D112" s="3"/>
      <c r="E112" s="2"/>
      <c r="F112" s="1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2"/>
      <c r="Z112" s="2"/>
      <c r="AA112" s="2"/>
      <c r="AB112" s="2"/>
      <c r="AC112" s="2"/>
      <c r="AD112" s="2"/>
      <c r="AE112" s="2"/>
      <c r="AF112" s="2"/>
      <c r="AG112" s="2"/>
    </row>
    <row r="113" ht="12.75" customHeight="1">
      <c r="A113" s="1"/>
      <c r="B113" s="2"/>
      <c r="C113" s="2"/>
      <c r="D113" s="3"/>
      <c r="E113" s="2"/>
      <c r="F113" s="1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2"/>
      <c r="Z113" s="2"/>
      <c r="AA113" s="2"/>
      <c r="AB113" s="2"/>
      <c r="AC113" s="2"/>
      <c r="AD113" s="2"/>
      <c r="AE113" s="2"/>
      <c r="AF113" s="2"/>
      <c r="AG113" s="2"/>
    </row>
    <row r="114" ht="12.75" customHeight="1">
      <c r="A114" s="1"/>
      <c r="B114" s="2"/>
      <c r="C114" s="2"/>
      <c r="D114" s="3"/>
      <c r="E114" s="2"/>
      <c r="F114" s="1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2"/>
      <c r="Z114" s="2"/>
      <c r="AA114" s="2"/>
      <c r="AB114" s="2"/>
      <c r="AC114" s="2"/>
      <c r="AD114" s="2"/>
      <c r="AE114" s="2"/>
      <c r="AF114" s="2"/>
      <c r="AG114" s="2"/>
    </row>
    <row r="115" ht="12.75" customHeight="1">
      <c r="A115" s="1"/>
      <c r="B115" s="2"/>
      <c r="C115" s="2"/>
      <c r="D115" s="3"/>
      <c r="E115" s="2"/>
      <c r="F115" s="1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2"/>
      <c r="Z115" s="2"/>
      <c r="AA115" s="2"/>
      <c r="AB115" s="2"/>
      <c r="AC115" s="2"/>
      <c r="AD115" s="2"/>
      <c r="AE115" s="2"/>
      <c r="AF115" s="2"/>
      <c r="AG115" s="2"/>
    </row>
    <row r="116" ht="12.75" customHeight="1">
      <c r="A116" s="1"/>
      <c r="B116" s="2"/>
      <c r="C116" s="2"/>
      <c r="D116" s="3"/>
      <c r="E116" s="2"/>
      <c r="F116" s="1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2"/>
      <c r="Z116" s="2"/>
      <c r="AA116" s="2"/>
      <c r="AB116" s="2"/>
      <c r="AC116" s="2"/>
      <c r="AD116" s="2"/>
      <c r="AE116" s="2"/>
      <c r="AF116" s="2"/>
      <c r="AG116" s="2"/>
    </row>
    <row r="117" ht="12.75" customHeight="1">
      <c r="A117" s="1"/>
      <c r="B117" s="2"/>
      <c r="C117" s="2"/>
      <c r="D117" s="3"/>
      <c r="E117" s="2"/>
      <c r="F117" s="1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2"/>
      <c r="Z117" s="2"/>
      <c r="AA117" s="2"/>
      <c r="AB117" s="2"/>
      <c r="AC117" s="2"/>
      <c r="AD117" s="2"/>
      <c r="AE117" s="2"/>
      <c r="AF117" s="2"/>
      <c r="AG117" s="2"/>
    </row>
    <row r="118" ht="12.75" customHeight="1">
      <c r="A118" s="1"/>
      <c r="B118" s="2"/>
      <c r="C118" s="2"/>
      <c r="D118" s="3"/>
      <c r="E118" s="2"/>
      <c r="F118" s="1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2"/>
      <c r="Z118" s="2"/>
      <c r="AA118" s="2"/>
      <c r="AB118" s="2"/>
      <c r="AC118" s="2"/>
      <c r="AD118" s="2"/>
      <c r="AE118" s="2"/>
      <c r="AF118" s="2"/>
      <c r="AG118" s="2"/>
    </row>
    <row r="119" ht="12.75" customHeight="1">
      <c r="A119" s="1"/>
      <c r="B119" s="2"/>
      <c r="C119" s="2"/>
      <c r="D119" s="3"/>
      <c r="E119" s="2"/>
      <c r="F119" s="1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2"/>
      <c r="Z119" s="2"/>
      <c r="AA119" s="2"/>
      <c r="AB119" s="2"/>
      <c r="AC119" s="2"/>
      <c r="AD119" s="2"/>
      <c r="AE119" s="2"/>
      <c r="AF119" s="2"/>
      <c r="AG119" s="2"/>
    </row>
    <row r="120" ht="12.75" customHeight="1">
      <c r="A120" s="1"/>
      <c r="B120" s="2"/>
      <c r="C120" s="2"/>
      <c r="D120" s="3"/>
      <c r="E120" s="2"/>
      <c r="F120" s="1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2"/>
      <c r="Z120" s="2"/>
      <c r="AA120" s="2"/>
      <c r="AB120" s="2"/>
      <c r="AC120" s="2"/>
      <c r="AD120" s="2"/>
      <c r="AE120" s="2"/>
      <c r="AF120" s="2"/>
      <c r="AG120" s="2"/>
    </row>
    <row r="121" ht="12.75" customHeight="1">
      <c r="A121" s="1"/>
      <c r="B121" s="2"/>
      <c r="C121" s="2"/>
      <c r="D121" s="3"/>
      <c r="E121" s="2"/>
      <c r="F121" s="1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2"/>
      <c r="Z121" s="2"/>
      <c r="AA121" s="2"/>
      <c r="AB121" s="2"/>
      <c r="AC121" s="2"/>
      <c r="AD121" s="2"/>
      <c r="AE121" s="2"/>
      <c r="AF121" s="2"/>
      <c r="AG121" s="2"/>
    </row>
    <row r="122" ht="12.75" customHeight="1">
      <c r="A122" s="1"/>
      <c r="B122" s="2"/>
      <c r="C122" s="2"/>
      <c r="D122" s="3"/>
      <c r="E122" s="2"/>
      <c r="F122" s="1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2"/>
      <c r="Z122" s="2"/>
      <c r="AA122" s="2"/>
      <c r="AB122" s="2"/>
      <c r="AC122" s="2"/>
      <c r="AD122" s="2"/>
      <c r="AE122" s="2"/>
      <c r="AF122" s="2"/>
      <c r="AG122" s="2"/>
    </row>
    <row r="123" ht="12.75" customHeight="1">
      <c r="A123" s="1"/>
      <c r="B123" s="2"/>
      <c r="C123" s="2"/>
      <c r="D123" s="3"/>
      <c r="E123" s="2"/>
      <c r="F123" s="1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2"/>
      <c r="Z123" s="2"/>
      <c r="AA123" s="2"/>
      <c r="AB123" s="2"/>
      <c r="AC123" s="2"/>
      <c r="AD123" s="2"/>
      <c r="AE123" s="2"/>
      <c r="AF123" s="2"/>
      <c r="AG123" s="2"/>
    </row>
    <row r="124" ht="12.75" customHeight="1">
      <c r="A124" s="1"/>
      <c r="B124" s="2"/>
      <c r="C124" s="2"/>
      <c r="D124" s="3"/>
      <c r="E124" s="2"/>
      <c r="F124" s="1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2"/>
      <c r="Z124" s="2"/>
      <c r="AA124" s="2"/>
      <c r="AB124" s="2"/>
      <c r="AC124" s="2"/>
      <c r="AD124" s="2"/>
      <c r="AE124" s="2"/>
      <c r="AF124" s="2"/>
      <c r="AG124" s="2"/>
    </row>
    <row r="125" ht="12.75" customHeight="1">
      <c r="A125" s="1"/>
      <c r="B125" s="2"/>
      <c r="C125" s="2"/>
      <c r="D125" s="3"/>
      <c r="E125" s="2"/>
      <c r="F125" s="1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2"/>
      <c r="Z125" s="2"/>
      <c r="AA125" s="2"/>
      <c r="AB125" s="2"/>
      <c r="AC125" s="2"/>
      <c r="AD125" s="2"/>
      <c r="AE125" s="2"/>
      <c r="AF125" s="2"/>
      <c r="AG125" s="2"/>
    </row>
    <row r="126" ht="12.75" customHeight="1">
      <c r="A126" s="1"/>
      <c r="B126" s="2"/>
      <c r="C126" s="2"/>
      <c r="D126" s="3"/>
      <c r="E126" s="2"/>
      <c r="F126" s="1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2"/>
      <c r="Z126" s="2"/>
      <c r="AA126" s="2"/>
      <c r="AB126" s="2"/>
      <c r="AC126" s="2"/>
      <c r="AD126" s="2"/>
      <c r="AE126" s="2"/>
      <c r="AF126" s="2"/>
      <c r="AG126" s="2"/>
    </row>
    <row r="127" ht="12.75" customHeight="1">
      <c r="A127" s="1"/>
      <c r="B127" s="2"/>
      <c r="C127" s="2"/>
      <c r="D127" s="3"/>
      <c r="E127" s="2"/>
      <c r="F127" s="1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2"/>
      <c r="Z127" s="2"/>
      <c r="AA127" s="2"/>
      <c r="AB127" s="2"/>
      <c r="AC127" s="2"/>
      <c r="AD127" s="2"/>
      <c r="AE127" s="2"/>
      <c r="AF127" s="2"/>
      <c r="AG127" s="2"/>
    </row>
    <row r="128" ht="12.75" customHeight="1">
      <c r="A128" s="1"/>
      <c r="B128" s="2"/>
      <c r="C128" s="2"/>
      <c r="D128" s="3"/>
      <c r="E128" s="2"/>
      <c r="F128" s="1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2"/>
      <c r="Z128" s="2"/>
      <c r="AA128" s="2"/>
      <c r="AB128" s="2"/>
      <c r="AC128" s="2"/>
      <c r="AD128" s="2"/>
      <c r="AE128" s="2"/>
      <c r="AF128" s="2"/>
      <c r="AG128" s="2"/>
    </row>
    <row r="129" ht="12.75" customHeight="1">
      <c r="A129" s="1"/>
      <c r="B129" s="2"/>
      <c r="C129" s="2"/>
      <c r="D129" s="3"/>
      <c r="E129" s="2"/>
      <c r="F129" s="1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2"/>
      <c r="Z129" s="2"/>
      <c r="AA129" s="2"/>
      <c r="AB129" s="2"/>
      <c r="AC129" s="2"/>
      <c r="AD129" s="2"/>
      <c r="AE129" s="2"/>
      <c r="AF129" s="2"/>
      <c r="AG129" s="2"/>
    </row>
    <row r="130" ht="12.75" customHeight="1">
      <c r="A130" s="1"/>
      <c r="B130" s="2"/>
      <c r="C130" s="2"/>
      <c r="D130" s="3"/>
      <c r="E130" s="2"/>
      <c r="F130" s="1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2"/>
      <c r="Z130" s="2"/>
      <c r="AA130" s="2"/>
      <c r="AB130" s="2"/>
      <c r="AC130" s="2"/>
      <c r="AD130" s="2"/>
      <c r="AE130" s="2"/>
      <c r="AF130" s="2"/>
      <c r="AG130" s="2"/>
    </row>
    <row r="131" ht="12.75" customHeight="1">
      <c r="A131" s="1"/>
      <c r="B131" s="2"/>
      <c r="C131" s="2"/>
      <c r="D131" s="3"/>
      <c r="E131" s="2"/>
      <c r="F131" s="1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2"/>
      <c r="Z131" s="2"/>
      <c r="AA131" s="2"/>
      <c r="AB131" s="2"/>
      <c r="AC131" s="2"/>
      <c r="AD131" s="2"/>
      <c r="AE131" s="2"/>
      <c r="AF131" s="2"/>
      <c r="AG131" s="2"/>
    </row>
    <row r="132" ht="12.75" customHeight="1">
      <c r="A132" s="1"/>
      <c r="B132" s="2"/>
      <c r="C132" s="2"/>
      <c r="D132" s="3"/>
      <c r="E132" s="2"/>
      <c r="F132" s="1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2"/>
      <c r="Z132" s="2"/>
      <c r="AA132" s="2"/>
      <c r="AB132" s="2"/>
      <c r="AC132" s="2"/>
      <c r="AD132" s="2"/>
      <c r="AE132" s="2"/>
      <c r="AF132" s="2"/>
      <c r="AG132" s="2"/>
    </row>
    <row r="133" ht="12.75" customHeight="1">
      <c r="A133" s="1"/>
      <c r="B133" s="2"/>
      <c r="C133" s="2"/>
      <c r="D133" s="3"/>
      <c r="E133" s="2"/>
      <c r="F133" s="1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2"/>
      <c r="Z133" s="2"/>
      <c r="AA133" s="2"/>
      <c r="AB133" s="2"/>
      <c r="AC133" s="2"/>
      <c r="AD133" s="2"/>
      <c r="AE133" s="2"/>
      <c r="AF133" s="2"/>
      <c r="AG133" s="2"/>
    </row>
    <row r="134" ht="12.75" customHeight="1">
      <c r="A134" s="1"/>
      <c r="B134" s="2"/>
      <c r="C134" s="2"/>
      <c r="D134" s="3"/>
      <c r="E134" s="2"/>
      <c r="F134" s="1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2"/>
      <c r="Z134" s="2"/>
      <c r="AA134" s="2"/>
      <c r="AB134" s="2"/>
      <c r="AC134" s="2"/>
      <c r="AD134" s="2"/>
      <c r="AE134" s="2"/>
      <c r="AF134" s="2"/>
      <c r="AG134" s="2"/>
    </row>
    <row r="135" ht="12.75" customHeight="1">
      <c r="A135" s="1"/>
      <c r="B135" s="2"/>
      <c r="C135" s="2"/>
      <c r="D135" s="3"/>
      <c r="E135" s="2"/>
      <c r="F135" s="1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2"/>
      <c r="Z135" s="2"/>
      <c r="AA135" s="2"/>
      <c r="AB135" s="2"/>
      <c r="AC135" s="2"/>
      <c r="AD135" s="2"/>
      <c r="AE135" s="2"/>
      <c r="AF135" s="2"/>
      <c r="AG135" s="2"/>
    </row>
    <row r="136" ht="12.75" customHeight="1">
      <c r="A136" s="1"/>
      <c r="B136" s="2"/>
      <c r="C136" s="2"/>
      <c r="D136" s="3"/>
      <c r="E136" s="2"/>
      <c r="F136" s="1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2"/>
      <c r="Z136" s="2"/>
      <c r="AA136" s="2"/>
      <c r="AB136" s="2"/>
      <c r="AC136" s="2"/>
      <c r="AD136" s="2"/>
      <c r="AE136" s="2"/>
      <c r="AF136" s="2"/>
      <c r="AG136" s="2"/>
    </row>
    <row r="137" ht="12.75" customHeight="1">
      <c r="A137" s="1"/>
      <c r="B137" s="2"/>
      <c r="C137" s="2"/>
      <c r="D137" s="3"/>
      <c r="E137" s="2"/>
      <c r="F137" s="1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2"/>
      <c r="Z137" s="2"/>
      <c r="AA137" s="2"/>
      <c r="AB137" s="2"/>
      <c r="AC137" s="2"/>
      <c r="AD137" s="2"/>
      <c r="AE137" s="2"/>
      <c r="AF137" s="2"/>
      <c r="AG137" s="2"/>
    </row>
    <row r="138" ht="12.75" customHeight="1">
      <c r="A138" s="1"/>
      <c r="B138" s="2"/>
      <c r="C138" s="2"/>
      <c r="D138" s="3"/>
      <c r="E138" s="2"/>
      <c r="F138" s="1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2"/>
      <c r="Z138" s="2"/>
      <c r="AA138" s="2"/>
      <c r="AB138" s="2"/>
      <c r="AC138" s="2"/>
      <c r="AD138" s="2"/>
      <c r="AE138" s="2"/>
      <c r="AF138" s="2"/>
      <c r="AG138" s="2"/>
    </row>
    <row r="139" ht="12.75" customHeight="1">
      <c r="A139" s="1"/>
      <c r="B139" s="2"/>
      <c r="C139" s="2"/>
      <c r="D139" s="3"/>
      <c r="E139" s="2"/>
      <c r="F139" s="1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2"/>
      <c r="Z139" s="2"/>
      <c r="AA139" s="2"/>
      <c r="AB139" s="2"/>
      <c r="AC139" s="2"/>
      <c r="AD139" s="2"/>
      <c r="AE139" s="2"/>
      <c r="AF139" s="2"/>
      <c r="AG139" s="2"/>
    </row>
    <row r="140" ht="12.75" customHeight="1">
      <c r="A140" s="1"/>
      <c r="B140" s="2"/>
      <c r="C140" s="2"/>
      <c r="D140" s="3"/>
      <c r="E140" s="2"/>
      <c r="F140" s="1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2"/>
      <c r="Z140" s="2"/>
      <c r="AA140" s="2"/>
      <c r="AB140" s="2"/>
      <c r="AC140" s="2"/>
      <c r="AD140" s="2"/>
      <c r="AE140" s="2"/>
      <c r="AF140" s="2"/>
      <c r="AG140" s="2"/>
    </row>
    <row r="141" ht="12.75" customHeight="1">
      <c r="A141" s="1"/>
      <c r="B141" s="2"/>
      <c r="C141" s="2"/>
      <c r="D141" s="3"/>
      <c r="E141" s="2"/>
      <c r="F141" s="1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2"/>
      <c r="Z141" s="2"/>
      <c r="AA141" s="2"/>
      <c r="AB141" s="2"/>
      <c r="AC141" s="2"/>
      <c r="AD141" s="2"/>
      <c r="AE141" s="2"/>
      <c r="AF141" s="2"/>
      <c r="AG141" s="2"/>
    </row>
    <row r="142" ht="12.75" customHeight="1">
      <c r="A142" s="1"/>
      <c r="B142" s="2"/>
      <c r="C142" s="2"/>
      <c r="D142" s="3"/>
      <c r="E142" s="2"/>
      <c r="F142" s="1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2"/>
      <c r="Z142" s="2"/>
      <c r="AA142" s="2"/>
      <c r="AB142" s="2"/>
      <c r="AC142" s="2"/>
      <c r="AD142" s="2"/>
      <c r="AE142" s="2"/>
      <c r="AF142" s="2"/>
      <c r="AG142" s="2"/>
    </row>
    <row r="143" ht="12.75" customHeight="1">
      <c r="A143" s="1"/>
      <c r="B143" s="2"/>
      <c r="C143" s="2"/>
      <c r="D143" s="3"/>
      <c r="E143" s="2"/>
      <c r="F143" s="1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2"/>
      <c r="Z143" s="2"/>
      <c r="AA143" s="2"/>
      <c r="AB143" s="2"/>
      <c r="AC143" s="2"/>
      <c r="AD143" s="2"/>
      <c r="AE143" s="2"/>
      <c r="AF143" s="2"/>
      <c r="AG143" s="2"/>
    </row>
    <row r="144" ht="12.75" customHeight="1">
      <c r="A144" s="1"/>
      <c r="B144" s="2"/>
      <c r="C144" s="2"/>
      <c r="D144" s="3"/>
      <c r="E144" s="2"/>
      <c r="F144" s="1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2"/>
      <c r="Z144" s="2"/>
      <c r="AA144" s="2"/>
      <c r="AB144" s="2"/>
      <c r="AC144" s="2"/>
      <c r="AD144" s="2"/>
      <c r="AE144" s="2"/>
      <c r="AF144" s="2"/>
      <c r="AG144" s="2"/>
    </row>
    <row r="145" ht="12.75" customHeight="1">
      <c r="A145" s="1"/>
      <c r="B145" s="2"/>
      <c r="C145" s="2"/>
      <c r="D145" s="3"/>
      <c r="E145" s="2"/>
      <c r="F145" s="1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2"/>
      <c r="Z145" s="2"/>
      <c r="AA145" s="2"/>
      <c r="AB145" s="2"/>
      <c r="AC145" s="2"/>
      <c r="AD145" s="2"/>
      <c r="AE145" s="2"/>
      <c r="AF145" s="2"/>
      <c r="AG145" s="2"/>
    </row>
    <row r="146" ht="12.75" customHeight="1">
      <c r="A146" s="1"/>
      <c r="B146" s="2"/>
      <c r="C146" s="2"/>
      <c r="D146" s="3"/>
      <c r="E146" s="2"/>
      <c r="F146" s="1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2"/>
      <c r="Z146" s="2"/>
      <c r="AA146" s="2"/>
      <c r="AB146" s="2"/>
      <c r="AC146" s="2"/>
      <c r="AD146" s="2"/>
      <c r="AE146" s="2"/>
      <c r="AF146" s="2"/>
      <c r="AG146" s="2"/>
    </row>
    <row r="147" ht="12.75" customHeight="1">
      <c r="A147" s="1"/>
      <c r="B147" s="2"/>
      <c r="C147" s="2"/>
      <c r="D147" s="3"/>
      <c r="E147" s="2"/>
      <c r="F147" s="1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2"/>
      <c r="Z147" s="2"/>
      <c r="AA147" s="2"/>
      <c r="AB147" s="2"/>
      <c r="AC147" s="2"/>
      <c r="AD147" s="2"/>
      <c r="AE147" s="2"/>
      <c r="AF147" s="2"/>
      <c r="AG147" s="2"/>
    </row>
    <row r="148" ht="12.75" customHeight="1">
      <c r="A148" s="1"/>
      <c r="B148" s="2"/>
      <c r="C148" s="2"/>
      <c r="D148" s="3"/>
      <c r="E148" s="2"/>
      <c r="F148" s="1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2"/>
      <c r="Z148" s="2"/>
      <c r="AA148" s="2"/>
      <c r="AB148" s="2"/>
      <c r="AC148" s="2"/>
      <c r="AD148" s="2"/>
      <c r="AE148" s="2"/>
      <c r="AF148" s="2"/>
      <c r="AG148" s="2"/>
    </row>
    <row r="149" ht="12.75" customHeight="1">
      <c r="A149" s="1"/>
      <c r="B149" s="2"/>
      <c r="C149" s="2"/>
      <c r="D149" s="3"/>
      <c r="E149" s="2"/>
      <c r="F149" s="1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2"/>
      <c r="Z149" s="2"/>
      <c r="AA149" s="2"/>
      <c r="AB149" s="2"/>
      <c r="AC149" s="2"/>
      <c r="AD149" s="2"/>
      <c r="AE149" s="2"/>
      <c r="AF149" s="2"/>
      <c r="AG149" s="2"/>
    </row>
    <row r="150" ht="12.75" customHeight="1">
      <c r="A150" s="1"/>
      <c r="B150" s="2"/>
      <c r="C150" s="2"/>
      <c r="D150" s="3"/>
      <c r="E150" s="2"/>
      <c r="F150" s="1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2"/>
      <c r="Z150" s="2"/>
      <c r="AA150" s="2"/>
      <c r="AB150" s="2"/>
      <c r="AC150" s="2"/>
      <c r="AD150" s="2"/>
      <c r="AE150" s="2"/>
      <c r="AF150" s="2"/>
      <c r="AG150" s="2"/>
    </row>
    <row r="151" ht="12.75" customHeight="1">
      <c r="A151" s="1"/>
      <c r="B151" s="2"/>
      <c r="C151" s="2"/>
      <c r="D151" s="3"/>
      <c r="E151" s="2"/>
      <c r="F151" s="1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2"/>
      <c r="Z151" s="2"/>
      <c r="AA151" s="2"/>
      <c r="AB151" s="2"/>
      <c r="AC151" s="2"/>
      <c r="AD151" s="2"/>
      <c r="AE151" s="2"/>
      <c r="AF151" s="2"/>
      <c r="AG151" s="2"/>
    </row>
    <row r="152" ht="12.75" customHeight="1">
      <c r="A152" s="1"/>
      <c r="B152" s="2"/>
      <c r="C152" s="2"/>
      <c r="D152" s="3"/>
      <c r="E152" s="2"/>
      <c r="F152" s="1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2"/>
      <c r="Z152" s="2"/>
      <c r="AA152" s="2"/>
      <c r="AB152" s="2"/>
      <c r="AC152" s="2"/>
      <c r="AD152" s="2"/>
      <c r="AE152" s="2"/>
      <c r="AF152" s="2"/>
      <c r="AG152" s="2"/>
    </row>
    <row r="153" ht="12.75" customHeight="1">
      <c r="A153" s="1"/>
      <c r="B153" s="2"/>
      <c r="C153" s="2"/>
      <c r="D153" s="3"/>
      <c r="E153" s="2"/>
      <c r="F153" s="1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2"/>
      <c r="Z153" s="2"/>
      <c r="AA153" s="2"/>
      <c r="AB153" s="2"/>
      <c r="AC153" s="2"/>
      <c r="AD153" s="2"/>
      <c r="AE153" s="2"/>
      <c r="AF153" s="2"/>
      <c r="AG153" s="2"/>
    </row>
    <row r="154" ht="12.75" customHeight="1">
      <c r="A154" s="1"/>
      <c r="B154" s="2"/>
      <c r="C154" s="2"/>
      <c r="D154" s="3"/>
      <c r="E154" s="2"/>
      <c r="F154" s="1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2"/>
      <c r="Z154" s="2"/>
      <c r="AA154" s="2"/>
      <c r="AB154" s="2"/>
      <c r="AC154" s="2"/>
      <c r="AD154" s="2"/>
      <c r="AE154" s="2"/>
      <c r="AF154" s="2"/>
      <c r="AG154" s="2"/>
    </row>
    <row r="155" ht="12.75" customHeight="1">
      <c r="A155" s="1"/>
      <c r="B155" s="2"/>
      <c r="C155" s="2"/>
      <c r="D155" s="3"/>
      <c r="E155" s="2"/>
      <c r="F155" s="1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2"/>
      <c r="Z155" s="2"/>
      <c r="AA155" s="2"/>
      <c r="AB155" s="2"/>
      <c r="AC155" s="2"/>
      <c r="AD155" s="2"/>
      <c r="AE155" s="2"/>
      <c r="AF155" s="2"/>
      <c r="AG155" s="2"/>
    </row>
    <row r="156" ht="12.75" customHeight="1">
      <c r="A156" s="1"/>
      <c r="B156" s="2"/>
      <c r="C156" s="2"/>
      <c r="D156" s="3"/>
      <c r="E156" s="2"/>
      <c r="F156" s="1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2"/>
      <c r="Z156" s="2"/>
      <c r="AA156" s="2"/>
      <c r="AB156" s="2"/>
      <c r="AC156" s="2"/>
      <c r="AD156" s="2"/>
      <c r="AE156" s="2"/>
      <c r="AF156" s="2"/>
      <c r="AG156" s="2"/>
    </row>
    <row r="157" ht="12.75" customHeight="1">
      <c r="A157" s="1"/>
      <c r="B157" s="2"/>
      <c r="C157" s="2"/>
      <c r="D157" s="3"/>
      <c r="E157" s="2"/>
      <c r="F157" s="1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2"/>
      <c r="Z157" s="2"/>
      <c r="AA157" s="2"/>
      <c r="AB157" s="2"/>
      <c r="AC157" s="2"/>
      <c r="AD157" s="2"/>
      <c r="AE157" s="2"/>
      <c r="AF157" s="2"/>
      <c r="AG157" s="2"/>
    </row>
    <row r="158" ht="12.75" customHeight="1">
      <c r="A158" s="1"/>
      <c r="B158" s="2"/>
      <c r="C158" s="2"/>
      <c r="D158" s="3"/>
      <c r="E158" s="2"/>
      <c r="F158" s="1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2"/>
      <c r="Z158" s="2"/>
      <c r="AA158" s="2"/>
      <c r="AB158" s="2"/>
      <c r="AC158" s="2"/>
      <c r="AD158" s="2"/>
      <c r="AE158" s="2"/>
      <c r="AF158" s="2"/>
      <c r="AG158" s="2"/>
    </row>
    <row r="159" ht="12.75" customHeight="1">
      <c r="A159" s="1"/>
      <c r="B159" s="2"/>
      <c r="C159" s="2"/>
      <c r="D159" s="3"/>
      <c r="E159" s="2"/>
      <c r="F159" s="1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2"/>
      <c r="Z159" s="2"/>
      <c r="AA159" s="2"/>
      <c r="AB159" s="2"/>
      <c r="AC159" s="2"/>
      <c r="AD159" s="2"/>
      <c r="AE159" s="2"/>
      <c r="AF159" s="2"/>
      <c r="AG159" s="2"/>
    </row>
    <row r="160" ht="12.75" customHeight="1">
      <c r="A160" s="1"/>
      <c r="B160" s="2"/>
      <c r="C160" s="2"/>
      <c r="D160" s="3"/>
      <c r="E160" s="2"/>
      <c r="F160" s="1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2"/>
      <c r="Z160" s="2"/>
      <c r="AA160" s="2"/>
      <c r="AB160" s="2"/>
      <c r="AC160" s="2"/>
      <c r="AD160" s="2"/>
      <c r="AE160" s="2"/>
      <c r="AF160" s="2"/>
      <c r="AG160" s="2"/>
    </row>
    <row r="161" ht="12.75" customHeight="1">
      <c r="A161" s="1"/>
      <c r="B161" s="2"/>
      <c r="C161" s="2"/>
      <c r="D161" s="3"/>
      <c r="E161" s="2"/>
      <c r="F161" s="1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2"/>
      <c r="Z161" s="2"/>
      <c r="AA161" s="2"/>
      <c r="AB161" s="2"/>
      <c r="AC161" s="2"/>
      <c r="AD161" s="2"/>
      <c r="AE161" s="2"/>
      <c r="AF161" s="2"/>
      <c r="AG161" s="2"/>
    </row>
    <row r="162" ht="12.75" customHeight="1">
      <c r="A162" s="1"/>
      <c r="B162" s="2"/>
      <c r="C162" s="2"/>
      <c r="D162" s="3"/>
      <c r="E162" s="2"/>
      <c r="F162" s="1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2"/>
      <c r="Z162" s="2"/>
      <c r="AA162" s="2"/>
      <c r="AB162" s="2"/>
      <c r="AC162" s="2"/>
      <c r="AD162" s="2"/>
      <c r="AE162" s="2"/>
      <c r="AF162" s="2"/>
      <c r="AG162" s="2"/>
    </row>
    <row r="163" ht="12.75" customHeight="1">
      <c r="A163" s="1"/>
      <c r="B163" s="2"/>
      <c r="C163" s="2"/>
      <c r="D163" s="3"/>
      <c r="E163" s="2"/>
      <c r="F163" s="1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2"/>
      <c r="Z163" s="2"/>
      <c r="AA163" s="2"/>
      <c r="AB163" s="2"/>
      <c r="AC163" s="2"/>
      <c r="AD163" s="2"/>
      <c r="AE163" s="2"/>
      <c r="AF163" s="2"/>
      <c r="AG163" s="2"/>
    </row>
    <row r="164" ht="12.75" customHeight="1">
      <c r="A164" s="1"/>
      <c r="B164" s="2"/>
      <c r="C164" s="2"/>
      <c r="D164" s="3"/>
      <c r="E164" s="2"/>
      <c r="F164" s="1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2"/>
      <c r="Z164" s="2"/>
      <c r="AA164" s="2"/>
      <c r="AB164" s="2"/>
      <c r="AC164" s="2"/>
      <c r="AD164" s="2"/>
      <c r="AE164" s="2"/>
      <c r="AF164" s="2"/>
      <c r="AG164" s="2"/>
    </row>
    <row r="165" ht="12.75" customHeight="1">
      <c r="A165" s="1"/>
      <c r="B165" s="2"/>
      <c r="C165" s="2"/>
      <c r="D165" s="3"/>
      <c r="E165" s="2"/>
      <c r="F165" s="1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2"/>
      <c r="Z165" s="2"/>
      <c r="AA165" s="2"/>
      <c r="AB165" s="2"/>
      <c r="AC165" s="2"/>
      <c r="AD165" s="2"/>
      <c r="AE165" s="2"/>
      <c r="AF165" s="2"/>
      <c r="AG165" s="2"/>
    </row>
    <row r="166" ht="12.75" customHeight="1">
      <c r="A166" s="1"/>
      <c r="B166" s="2"/>
      <c r="C166" s="2"/>
      <c r="D166" s="3"/>
      <c r="E166" s="2"/>
      <c r="F166" s="1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2"/>
      <c r="Z166" s="2"/>
      <c r="AA166" s="2"/>
      <c r="AB166" s="2"/>
      <c r="AC166" s="2"/>
      <c r="AD166" s="2"/>
      <c r="AE166" s="2"/>
      <c r="AF166" s="2"/>
      <c r="AG166" s="2"/>
    </row>
    <row r="167" ht="12.75" customHeight="1">
      <c r="A167" s="1"/>
      <c r="B167" s="2"/>
      <c r="C167" s="2"/>
      <c r="D167" s="3"/>
      <c r="E167" s="2"/>
      <c r="F167" s="1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2"/>
      <c r="Z167" s="2"/>
      <c r="AA167" s="2"/>
      <c r="AB167" s="2"/>
      <c r="AC167" s="2"/>
      <c r="AD167" s="2"/>
      <c r="AE167" s="2"/>
      <c r="AF167" s="2"/>
      <c r="AG167" s="2"/>
    </row>
    <row r="168" ht="12.75" customHeight="1">
      <c r="A168" s="1"/>
      <c r="B168" s="2"/>
      <c r="C168" s="2"/>
      <c r="D168" s="3"/>
      <c r="E168" s="2"/>
      <c r="F168" s="1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2"/>
      <c r="Z168" s="2"/>
      <c r="AA168" s="2"/>
      <c r="AB168" s="2"/>
      <c r="AC168" s="2"/>
      <c r="AD168" s="2"/>
      <c r="AE168" s="2"/>
      <c r="AF168" s="2"/>
      <c r="AG168" s="2"/>
    </row>
    <row r="169" ht="12.75" customHeight="1">
      <c r="A169" s="1"/>
      <c r="B169" s="2"/>
      <c r="C169" s="2"/>
      <c r="D169" s="3"/>
      <c r="E169" s="2"/>
      <c r="F169" s="1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2"/>
      <c r="Z169" s="2"/>
      <c r="AA169" s="2"/>
      <c r="AB169" s="2"/>
      <c r="AC169" s="2"/>
      <c r="AD169" s="2"/>
      <c r="AE169" s="2"/>
      <c r="AF169" s="2"/>
      <c r="AG169" s="2"/>
    </row>
    <row r="170" ht="12.75" customHeight="1">
      <c r="A170" s="1"/>
      <c r="B170" s="2"/>
      <c r="C170" s="2"/>
      <c r="D170" s="3"/>
      <c r="E170" s="2"/>
      <c r="F170" s="1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2"/>
      <c r="Z170" s="2"/>
      <c r="AA170" s="2"/>
      <c r="AB170" s="2"/>
      <c r="AC170" s="2"/>
      <c r="AD170" s="2"/>
      <c r="AE170" s="2"/>
      <c r="AF170" s="2"/>
      <c r="AG170" s="2"/>
    </row>
    <row r="171" ht="12.75" customHeight="1">
      <c r="A171" s="1"/>
      <c r="B171" s="2"/>
      <c r="C171" s="2"/>
      <c r="D171" s="3"/>
      <c r="E171" s="2"/>
      <c r="F171" s="1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2"/>
      <c r="Z171" s="2"/>
      <c r="AA171" s="2"/>
      <c r="AB171" s="2"/>
      <c r="AC171" s="2"/>
      <c r="AD171" s="2"/>
      <c r="AE171" s="2"/>
      <c r="AF171" s="2"/>
      <c r="AG171" s="2"/>
    </row>
    <row r="172" ht="12.75" customHeight="1">
      <c r="A172" s="1"/>
      <c r="B172" s="2"/>
      <c r="C172" s="2"/>
      <c r="D172" s="3"/>
      <c r="E172" s="2"/>
      <c r="F172" s="1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2"/>
      <c r="Z172" s="2"/>
      <c r="AA172" s="2"/>
      <c r="AB172" s="2"/>
      <c r="AC172" s="2"/>
      <c r="AD172" s="2"/>
      <c r="AE172" s="2"/>
      <c r="AF172" s="2"/>
      <c r="AG172" s="2"/>
    </row>
    <row r="173" ht="12.75" customHeight="1">
      <c r="A173" s="1"/>
      <c r="B173" s="2"/>
      <c r="C173" s="2"/>
      <c r="D173" s="3"/>
      <c r="E173" s="2"/>
      <c r="F173" s="1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2"/>
      <c r="Z173" s="2"/>
      <c r="AA173" s="2"/>
      <c r="AB173" s="2"/>
      <c r="AC173" s="2"/>
      <c r="AD173" s="2"/>
      <c r="AE173" s="2"/>
      <c r="AF173" s="2"/>
      <c r="AG173" s="2"/>
    </row>
    <row r="174" ht="12.75" customHeight="1">
      <c r="A174" s="1"/>
      <c r="B174" s="2"/>
      <c r="C174" s="2"/>
      <c r="D174" s="3"/>
      <c r="E174" s="2"/>
      <c r="F174" s="1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2"/>
      <c r="Z174" s="2"/>
      <c r="AA174" s="2"/>
      <c r="AB174" s="2"/>
      <c r="AC174" s="2"/>
      <c r="AD174" s="2"/>
      <c r="AE174" s="2"/>
      <c r="AF174" s="2"/>
      <c r="AG174" s="2"/>
    </row>
    <row r="175" ht="12.75" customHeight="1">
      <c r="A175" s="1"/>
      <c r="B175" s="2"/>
      <c r="C175" s="2"/>
      <c r="D175" s="3"/>
      <c r="E175" s="2"/>
      <c r="F175" s="1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2"/>
      <c r="Z175" s="2"/>
      <c r="AA175" s="2"/>
      <c r="AB175" s="2"/>
      <c r="AC175" s="2"/>
      <c r="AD175" s="2"/>
      <c r="AE175" s="2"/>
      <c r="AF175" s="2"/>
      <c r="AG175" s="2"/>
    </row>
    <row r="176" ht="12.75" customHeight="1">
      <c r="A176" s="1"/>
      <c r="B176" s="2"/>
      <c r="C176" s="2"/>
      <c r="D176" s="3"/>
      <c r="E176" s="2"/>
      <c r="F176" s="1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2"/>
      <c r="Z176" s="2"/>
      <c r="AA176" s="2"/>
      <c r="AB176" s="2"/>
      <c r="AC176" s="2"/>
      <c r="AD176" s="2"/>
      <c r="AE176" s="2"/>
      <c r="AF176" s="2"/>
      <c r="AG176" s="2"/>
    </row>
    <row r="177" ht="12.75" customHeight="1">
      <c r="A177" s="1"/>
      <c r="B177" s="2"/>
      <c r="C177" s="2"/>
      <c r="D177" s="3"/>
      <c r="E177" s="2"/>
      <c r="F177" s="1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2"/>
      <c r="Z177" s="2"/>
      <c r="AA177" s="2"/>
      <c r="AB177" s="2"/>
      <c r="AC177" s="2"/>
      <c r="AD177" s="2"/>
      <c r="AE177" s="2"/>
      <c r="AF177" s="2"/>
      <c r="AG177" s="2"/>
    </row>
    <row r="178" ht="12.75" customHeight="1">
      <c r="A178" s="1"/>
      <c r="B178" s="2"/>
      <c r="C178" s="2"/>
      <c r="D178" s="3"/>
      <c r="E178" s="2"/>
      <c r="F178" s="1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2"/>
      <c r="Z178" s="2"/>
      <c r="AA178" s="2"/>
      <c r="AB178" s="2"/>
      <c r="AC178" s="2"/>
      <c r="AD178" s="2"/>
      <c r="AE178" s="2"/>
      <c r="AF178" s="2"/>
      <c r="AG178" s="2"/>
    </row>
    <row r="179" ht="12.75" customHeight="1">
      <c r="A179" s="1"/>
      <c r="B179" s="2"/>
      <c r="C179" s="2"/>
      <c r="D179" s="3"/>
      <c r="E179" s="2"/>
      <c r="F179" s="1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2"/>
      <c r="Z179" s="2"/>
      <c r="AA179" s="2"/>
      <c r="AB179" s="2"/>
      <c r="AC179" s="2"/>
      <c r="AD179" s="2"/>
      <c r="AE179" s="2"/>
      <c r="AF179" s="2"/>
      <c r="AG179" s="2"/>
    </row>
    <row r="180" ht="12.75" customHeight="1">
      <c r="A180" s="1"/>
      <c r="B180" s="2"/>
      <c r="C180" s="2"/>
      <c r="D180" s="3"/>
      <c r="E180" s="2"/>
      <c r="F180" s="1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2"/>
      <c r="Z180" s="2"/>
      <c r="AA180" s="2"/>
      <c r="AB180" s="2"/>
      <c r="AC180" s="2"/>
      <c r="AD180" s="2"/>
      <c r="AE180" s="2"/>
      <c r="AF180" s="2"/>
      <c r="AG180" s="2"/>
    </row>
    <row r="181" ht="12.75" customHeight="1">
      <c r="A181" s="1"/>
      <c r="B181" s="2"/>
      <c r="C181" s="2"/>
      <c r="D181" s="3"/>
      <c r="E181" s="2"/>
      <c r="F181" s="1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2"/>
      <c r="Z181" s="2"/>
      <c r="AA181" s="2"/>
      <c r="AB181" s="2"/>
      <c r="AC181" s="2"/>
      <c r="AD181" s="2"/>
      <c r="AE181" s="2"/>
      <c r="AF181" s="2"/>
      <c r="AG181" s="2"/>
    </row>
    <row r="182" ht="12.75" customHeight="1">
      <c r="A182" s="1"/>
      <c r="B182" s="2"/>
      <c r="C182" s="2"/>
      <c r="D182" s="3"/>
      <c r="E182" s="2"/>
      <c r="F182" s="1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2"/>
      <c r="Z182" s="2"/>
      <c r="AA182" s="2"/>
      <c r="AB182" s="2"/>
      <c r="AC182" s="2"/>
      <c r="AD182" s="2"/>
      <c r="AE182" s="2"/>
      <c r="AF182" s="2"/>
      <c r="AG182" s="2"/>
    </row>
    <row r="183" ht="12.75" customHeight="1">
      <c r="A183" s="1"/>
      <c r="B183" s="2"/>
      <c r="C183" s="2"/>
      <c r="D183" s="3"/>
      <c r="E183" s="2"/>
      <c r="F183" s="1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2"/>
      <c r="Z183" s="2"/>
      <c r="AA183" s="2"/>
      <c r="AB183" s="2"/>
      <c r="AC183" s="2"/>
      <c r="AD183" s="2"/>
      <c r="AE183" s="2"/>
      <c r="AF183" s="2"/>
      <c r="AG183" s="2"/>
    </row>
    <row r="184" ht="12.75" customHeight="1">
      <c r="A184" s="1"/>
      <c r="B184" s="2"/>
      <c r="C184" s="2"/>
      <c r="D184" s="3"/>
      <c r="E184" s="2"/>
      <c r="F184" s="1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2"/>
      <c r="Z184" s="2"/>
      <c r="AA184" s="2"/>
      <c r="AB184" s="2"/>
      <c r="AC184" s="2"/>
      <c r="AD184" s="2"/>
      <c r="AE184" s="2"/>
      <c r="AF184" s="2"/>
      <c r="AG184" s="2"/>
    </row>
    <row r="185" ht="12.75" customHeight="1">
      <c r="A185" s="1"/>
      <c r="B185" s="2"/>
      <c r="C185" s="2"/>
      <c r="D185" s="3"/>
      <c r="E185" s="2"/>
      <c r="F185" s="1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2"/>
      <c r="Z185" s="2"/>
      <c r="AA185" s="2"/>
      <c r="AB185" s="2"/>
      <c r="AC185" s="2"/>
      <c r="AD185" s="2"/>
      <c r="AE185" s="2"/>
      <c r="AF185" s="2"/>
      <c r="AG185" s="2"/>
    </row>
    <row r="186" ht="12.75" customHeight="1">
      <c r="A186" s="1"/>
      <c r="B186" s="2"/>
      <c r="C186" s="2"/>
      <c r="D186" s="3"/>
      <c r="E186" s="2"/>
      <c r="F186" s="1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2"/>
      <c r="Z186" s="2"/>
      <c r="AA186" s="2"/>
      <c r="AB186" s="2"/>
      <c r="AC186" s="2"/>
      <c r="AD186" s="2"/>
      <c r="AE186" s="2"/>
      <c r="AF186" s="2"/>
      <c r="AG186" s="2"/>
    </row>
    <row r="187" ht="12.75" customHeight="1">
      <c r="A187" s="1"/>
      <c r="B187" s="2"/>
      <c r="C187" s="2"/>
      <c r="D187" s="3"/>
      <c r="E187" s="2"/>
      <c r="F187" s="1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2"/>
      <c r="Z187" s="2"/>
      <c r="AA187" s="2"/>
      <c r="AB187" s="2"/>
      <c r="AC187" s="2"/>
      <c r="AD187" s="2"/>
      <c r="AE187" s="2"/>
      <c r="AF187" s="2"/>
      <c r="AG187" s="2"/>
    </row>
    <row r="188" ht="12.75" customHeight="1">
      <c r="A188" s="1"/>
      <c r="B188" s="2"/>
      <c r="C188" s="2"/>
      <c r="D188" s="3"/>
      <c r="E188" s="2"/>
      <c r="F188" s="1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2"/>
      <c r="Z188" s="2"/>
      <c r="AA188" s="2"/>
      <c r="AB188" s="2"/>
      <c r="AC188" s="2"/>
      <c r="AD188" s="2"/>
      <c r="AE188" s="2"/>
      <c r="AF188" s="2"/>
      <c r="AG188" s="2"/>
    </row>
    <row r="189" ht="12.75" customHeight="1">
      <c r="A189" s="1"/>
      <c r="B189" s="2"/>
      <c r="C189" s="2"/>
      <c r="D189" s="3"/>
      <c r="E189" s="2"/>
      <c r="F189" s="1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2"/>
      <c r="Z189" s="2"/>
      <c r="AA189" s="2"/>
      <c r="AB189" s="2"/>
      <c r="AC189" s="2"/>
      <c r="AD189" s="2"/>
      <c r="AE189" s="2"/>
      <c r="AF189" s="2"/>
      <c r="AG189" s="2"/>
    </row>
    <row r="190" ht="12.75" customHeight="1">
      <c r="A190" s="1"/>
      <c r="B190" s="2"/>
      <c r="C190" s="2"/>
      <c r="D190" s="3"/>
      <c r="E190" s="2"/>
      <c r="F190" s="1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2"/>
      <c r="Z190" s="2"/>
      <c r="AA190" s="2"/>
      <c r="AB190" s="2"/>
      <c r="AC190" s="2"/>
      <c r="AD190" s="2"/>
      <c r="AE190" s="2"/>
      <c r="AF190" s="2"/>
      <c r="AG190" s="2"/>
    </row>
    <row r="191" ht="12.75" customHeight="1">
      <c r="A191" s="1"/>
      <c r="B191" s="2"/>
      <c r="C191" s="2"/>
      <c r="D191" s="3"/>
      <c r="E191" s="2"/>
      <c r="F191" s="1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2"/>
      <c r="Z191" s="2"/>
      <c r="AA191" s="2"/>
      <c r="AB191" s="2"/>
      <c r="AC191" s="2"/>
      <c r="AD191" s="2"/>
      <c r="AE191" s="2"/>
      <c r="AF191" s="2"/>
      <c r="AG191" s="2"/>
    </row>
    <row r="192" ht="12.75" customHeight="1">
      <c r="A192" s="1"/>
      <c r="B192" s="2"/>
      <c r="C192" s="2"/>
      <c r="D192" s="3"/>
      <c r="E192" s="2"/>
      <c r="F192" s="1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2"/>
      <c r="Z192" s="2"/>
      <c r="AA192" s="2"/>
      <c r="AB192" s="2"/>
      <c r="AC192" s="2"/>
      <c r="AD192" s="2"/>
      <c r="AE192" s="2"/>
      <c r="AF192" s="2"/>
      <c r="AG192" s="2"/>
    </row>
    <row r="193" ht="12.75" customHeight="1">
      <c r="A193" s="1"/>
      <c r="B193" s="2"/>
      <c r="C193" s="2"/>
      <c r="D193" s="3"/>
      <c r="E193" s="2"/>
      <c r="F193" s="1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2"/>
      <c r="Z193" s="2"/>
      <c r="AA193" s="2"/>
      <c r="AB193" s="2"/>
      <c r="AC193" s="2"/>
      <c r="AD193" s="2"/>
      <c r="AE193" s="2"/>
      <c r="AF193" s="2"/>
      <c r="AG193" s="2"/>
    </row>
    <row r="194" ht="12.75" customHeight="1">
      <c r="A194" s="1"/>
      <c r="B194" s="2"/>
      <c r="C194" s="2"/>
      <c r="D194" s="3"/>
      <c r="E194" s="2"/>
      <c r="F194" s="1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2"/>
      <c r="Z194" s="2"/>
      <c r="AA194" s="2"/>
      <c r="AB194" s="2"/>
      <c r="AC194" s="2"/>
      <c r="AD194" s="2"/>
      <c r="AE194" s="2"/>
      <c r="AF194" s="2"/>
      <c r="AG194" s="2"/>
    </row>
    <row r="195" ht="12.75" customHeight="1">
      <c r="A195" s="1"/>
      <c r="B195" s="2"/>
      <c r="C195" s="2"/>
      <c r="D195" s="3"/>
      <c r="E195" s="2"/>
      <c r="F195" s="1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2"/>
      <c r="Z195" s="2"/>
      <c r="AA195" s="2"/>
      <c r="AB195" s="2"/>
      <c r="AC195" s="2"/>
      <c r="AD195" s="2"/>
      <c r="AE195" s="2"/>
      <c r="AF195" s="2"/>
      <c r="AG195" s="2"/>
    </row>
    <row r="196" ht="12.75" customHeight="1">
      <c r="A196" s="1"/>
      <c r="B196" s="2"/>
      <c r="C196" s="2"/>
      <c r="D196" s="3"/>
      <c r="E196" s="2"/>
      <c r="F196" s="1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2"/>
      <c r="Z196" s="2"/>
      <c r="AA196" s="2"/>
      <c r="AB196" s="2"/>
      <c r="AC196" s="2"/>
      <c r="AD196" s="2"/>
      <c r="AE196" s="2"/>
      <c r="AF196" s="2"/>
      <c r="AG196" s="2"/>
    </row>
    <row r="197" ht="12.75" customHeight="1">
      <c r="A197" s="1"/>
      <c r="B197" s="2"/>
      <c r="C197" s="2"/>
      <c r="D197" s="3"/>
      <c r="E197" s="2"/>
      <c r="F197" s="1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2"/>
      <c r="Z197" s="2"/>
      <c r="AA197" s="2"/>
      <c r="AB197" s="2"/>
      <c r="AC197" s="2"/>
      <c r="AD197" s="2"/>
      <c r="AE197" s="2"/>
      <c r="AF197" s="2"/>
      <c r="AG197" s="2"/>
    </row>
    <row r="198" ht="12.75" customHeight="1">
      <c r="A198" s="1"/>
      <c r="B198" s="2"/>
      <c r="C198" s="2"/>
      <c r="D198" s="3"/>
      <c r="E198" s="2"/>
      <c r="F198" s="1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2"/>
      <c r="Z198" s="2"/>
      <c r="AA198" s="2"/>
      <c r="AB198" s="2"/>
      <c r="AC198" s="2"/>
      <c r="AD198" s="2"/>
      <c r="AE198" s="2"/>
      <c r="AF198" s="2"/>
      <c r="AG198" s="2"/>
    </row>
    <row r="199" ht="12.75" customHeight="1">
      <c r="A199" s="1"/>
      <c r="B199" s="2"/>
      <c r="C199" s="2"/>
      <c r="D199" s="3"/>
      <c r="E199" s="2"/>
      <c r="F199" s="1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2"/>
      <c r="Z199" s="2"/>
      <c r="AA199" s="2"/>
      <c r="AB199" s="2"/>
      <c r="AC199" s="2"/>
      <c r="AD199" s="2"/>
      <c r="AE199" s="2"/>
      <c r="AF199" s="2"/>
      <c r="AG199" s="2"/>
    </row>
    <row r="200" ht="12.75" customHeight="1">
      <c r="A200" s="1"/>
      <c r="B200" s="2"/>
      <c r="C200" s="2"/>
      <c r="D200" s="3"/>
      <c r="E200" s="2"/>
      <c r="F200" s="1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2"/>
      <c r="Z200" s="2"/>
      <c r="AA200" s="2"/>
      <c r="AB200" s="2"/>
      <c r="AC200" s="2"/>
      <c r="AD200" s="2"/>
      <c r="AE200" s="2"/>
      <c r="AF200" s="2"/>
      <c r="AG200" s="2"/>
    </row>
    <row r="201" ht="12.75" customHeight="1">
      <c r="A201" s="1"/>
      <c r="B201" s="2"/>
      <c r="C201" s="2"/>
      <c r="D201" s="3"/>
      <c r="E201" s="2"/>
      <c r="F201" s="1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2"/>
      <c r="Z201" s="2"/>
      <c r="AA201" s="2"/>
      <c r="AB201" s="2"/>
      <c r="AC201" s="2"/>
      <c r="AD201" s="2"/>
      <c r="AE201" s="2"/>
      <c r="AF201" s="2"/>
      <c r="AG201" s="2"/>
    </row>
    <row r="202" ht="12.75" customHeight="1">
      <c r="A202" s="1"/>
      <c r="B202" s="2"/>
      <c r="C202" s="2"/>
      <c r="D202" s="3"/>
      <c r="E202" s="2"/>
      <c r="F202" s="1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2"/>
      <c r="Z202" s="2"/>
      <c r="AA202" s="2"/>
      <c r="AB202" s="2"/>
      <c r="AC202" s="2"/>
      <c r="AD202" s="2"/>
      <c r="AE202" s="2"/>
      <c r="AF202" s="2"/>
      <c r="AG202" s="2"/>
    </row>
    <row r="203" ht="12.75" customHeight="1">
      <c r="A203" s="1"/>
      <c r="B203" s="2"/>
      <c r="C203" s="2"/>
      <c r="D203" s="3"/>
      <c r="E203" s="2"/>
      <c r="F203" s="1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2"/>
      <c r="Z203" s="2"/>
      <c r="AA203" s="2"/>
      <c r="AB203" s="2"/>
      <c r="AC203" s="2"/>
      <c r="AD203" s="2"/>
      <c r="AE203" s="2"/>
      <c r="AF203" s="2"/>
      <c r="AG203" s="2"/>
    </row>
    <row r="204" ht="12.75" customHeight="1">
      <c r="A204" s="1"/>
      <c r="B204" s="2"/>
      <c r="C204" s="2"/>
      <c r="D204" s="3"/>
      <c r="E204" s="2"/>
      <c r="F204" s="1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2"/>
      <c r="Z204" s="2"/>
      <c r="AA204" s="2"/>
      <c r="AB204" s="2"/>
      <c r="AC204" s="2"/>
      <c r="AD204" s="2"/>
      <c r="AE204" s="2"/>
      <c r="AF204" s="2"/>
      <c r="AG204" s="2"/>
    </row>
    <row r="205" ht="12.75" customHeight="1">
      <c r="A205" s="1"/>
      <c r="B205" s="2"/>
      <c r="C205" s="2"/>
      <c r="D205" s="3"/>
      <c r="E205" s="2"/>
      <c r="F205" s="1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2"/>
      <c r="Z205" s="2"/>
      <c r="AA205" s="2"/>
      <c r="AB205" s="2"/>
      <c r="AC205" s="2"/>
      <c r="AD205" s="2"/>
      <c r="AE205" s="2"/>
      <c r="AF205" s="2"/>
      <c r="AG205" s="2"/>
    </row>
    <row r="206" ht="12.75" customHeight="1">
      <c r="A206" s="1"/>
      <c r="B206" s="2"/>
      <c r="C206" s="2"/>
      <c r="D206" s="3"/>
      <c r="E206" s="2"/>
      <c r="F206" s="1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2"/>
      <c r="Z206" s="2"/>
      <c r="AA206" s="2"/>
      <c r="AB206" s="2"/>
      <c r="AC206" s="2"/>
      <c r="AD206" s="2"/>
      <c r="AE206" s="2"/>
      <c r="AF206" s="2"/>
      <c r="AG206" s="2"/>
    </row>
    <row r="207" ht="12.75" customHeight="1">
      <c r="A207" s="1"/>
      <c r="B207" s="2"/>
      <c r="C207" s="2"/>
      <c r="D207" s="3"/>
      <c r="E207" s="2"/>
      <c r="F207" s="1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2"/>
      <c r="Z207" s="2"/>
      <c r="AA207" s="2"/>
      <c r="AB207" s="2"/>
      <c r="AC207" s="2"/>
      <c r="AD207" s="2"/>
      <c r="AE207" s="2"/>
      <c r="AF207" s="2"/>
      <c r="AG207" s="2"/>
    </row>
    <row r="208" ht="12.75" customHeight="1">
      <c r="A208" s="1"/>
      <c r="B208" s="2"/>
      <c r="C208" s="2"/>
      <c r="D208" s="3"/>
      <c r="E208" s="2"/>
      <c r="F208" s="1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2"/>
      <c r="Z208" s="2"/>
      <c r="AA208" s="2"/>
      <c r="AB208" s="2"/>
      <c r="AC208" s="2"/>
      <c r="AD208" s="2"/>
      <c r="AE208" s="2"/>
      <c r="AF208" s="2"/>
      <c r="AG208" s="2"/>
    </row>
    <row r="209" ht="12.75" customHeight="1">
      <c r="A209" s="1"/>
      <c r="B209" s="2"/>
      <c r="C209" s="2"/>
      <c r="D209" s="3"/>
      <c r="E209" s="2"/>
      <c r="F209" s="1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2"/>
      <c r="Z209" s="2"/>
      <c r="AA209" s="2"/>
      <c r="AB209" s="2"/>
      <c r="AC209" s="2"/>
      <c r="AD209" s="2"/>
      <c r="AE209" s="2"/>
      <c r="AF209" s="2"/>
      <c r="AG209" s="2"/>
    </row>
    <row r="210" ht="12.75" customHeight="1">
      <c r="A210" s="1"/>
      <c r="B210" s="2"/>
      <c r="C210" s="2"/>
      <c r="D210" s="3"/>
      <c r="E210" s="2"/>
      <c r="F210" s="1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2"/>
      <c r="Z210" s="2"/>
      <c r="AA210" s="2"/>
      <c r="AB210" s="2"/>
      <c r="AC210" s="2"/>
      <c r="AD210" s="2"/>
      <c r="AE210" s="2"/>
      <c r="AF210" s="2"/>
      <c r="AG210" s="2"/>
    </row>
    <row r="211" ht="12.75" customHeight="1">
      <c r="A211" s="1"/>
      <c r="B211" s="2"/>
      <c r="C211" s="2"/>
      <c r="D211" s="3"/>
      <c r="E211" s="2"/>
      <c r="F211" s="1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2"/>
      <c r="Z211" s="2"/>
      <c r="AA211" s="2"/>
      <c r="AB211" s="2"/>
      <c r="AC211" s="2"/>
      <c r="AD211" s="2"/>
      <c r="AE211" s="2"/>
      <c r="AF211" s="2"/>
      <c r="AG211" s="2"/>
    </row>
    <row r="212" ht="12.75" customHeight="1">
      <c r="A212" s="1"/>
      <c r="B212" s="2"/>
      <c r="C212" s="2"/>
      <c r="D212" s="3"/>
      <c r="E212" s="2"/>
      <c r="F212" s="1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2"/>
      <c r="Z212" s="2"/>
      <c r="AA212" s="2"/>
      <c r="AB212" s="2"/>
      <c r="AC212" s="2"/>
      <c r="AD212" s="2"/>
      <c r="AE212" s="2"/>
      <c r="AF212" s="2"/>
      <c r="AG212" s="2"/>
    </row>
    <row r="213" ht="12.75" customHeight="1">
      <c r="A213" s="1"/>
      <c r="B213" s="2"/>
      <c r="C213" s="2"/>
      <c r="D213" s="3"/>
      <c r="E213" s="2"/>
      <c r="F213" s="1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2"/>
      <c r="Z213" s="2"/>
      <c r="AA213" s="2"/>
      <c r="AB213" s="2"/>
      <c r="AC213" s="2"/>
      <c r="AD213" s="2"/>
      <c r="AE213" s="2"/>
      <c r="AF213" s="2"/>
      <c r="AG213" s="2"/>
    </row>
    <row r="214" ht="12.75" customHeight="1">
      <c r="A214" s="1"/>
      <c r="B214" s="2"/>
      <c r="C214" s="2"/>
      <c r="D214" s="3"/>
      <c r="E214" s="2"/>
      <c r="F214" s="1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2"/>
      <c r="Z214" s="2"/>
      <c r="AA214" s="2"/>
      <c r="AB214" s="2"/>
      <c r="AC214" s="2"/>
      <c r="AD214" s="2"/>
      <c r="AE214" s="2"/>
      <c r="AF214" s="2"/>
      <c r="AG214" s="2"/>
    </row>
    <row r="215" ht="12.75" customHeight="1">
      <c r="A215" s="1"/>
      <c r="B215" s="2"/>
      <c r="C215" s="2"/>
      <c r="D215" s="3"/>
      <c r="E215" s="2"/>
      <c r="F215" s="1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2"/>
      <c r="Z215" s="2"/>
      <c r="AA215" s="2"/>
      <c r="AB215" s="2"/>
      <c r="AC215" s="2"/>
      <c r="AD215" s="2"/>
      <c r="AE215" s="2"/>
      <c r="AF215" s="2"/>
      <c r="AG215" s="2"/>
    </row>
    <row r="216" ht="12.75" customHeight="1">
      <c r="A216" s="1"/>
      <c r="B216" s="2"/>
      <c r="C216" s="2"/>
      <c r="D216" s="3"/>
      <c r="E216" s="2"/>
      <c r="F216" s="1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2"/>
      <c r="Z216" s="2"/>
      <c r="AA216" s="2"/>
      <c r="AB216" s="2"/>
      <c r="AC216" s="2"/>
      <c r="AD216" s="2"/>
      <c r="AE216" s="2"/>
      <c r="AF216" s="2"/>
      <c r="AG216" s="2"/>
    </row>
    <row r="217" ht="12.75" customHeight="1">
      <c r="A217" s="1"/>
      <c r="B217" s="2"/>
      <c r="C217" s="2"/>
      <c r="D217" s="3"/>
      <c r="E217" s="2"/>
      <c r="F217" s="1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2"/>
      <c r="Z217" s="2"/>
      <c r="AA217" s="2"/>
      <c r="AB217" s="2"/>
      <c r="AC217" s="2"/>
      <c r="AD217" s="2"/>
      <c r="AE217" s="2"/>
      <c r="AF217" s="2"/>
      <c r="AG217" s="2"/>
    </row>
    <row r="218" ht="12.75" customHeight="1">
      <c r="A218" s="1"/>
      <c r="B218" s="2"/>
      <c r="C218" s="2"/>
      <c r="D218" s="3"/>
      <c r="E218" s="2"/>
      <c r="F218" s="1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2"/>
      <c r="Z218" s="2"/>
      <c r="AA218" s="2"/>
      <c r="AB218" s="2"/>
      <c r="AC218" s="2"/>
      <c r="AD218" s="2"/>
      <c r="AE218" s="2"/>
      <c r="AF218" s="2"/>
      <c r="AG218" s="2"/>
    </row>
    <row r="219" ht="12.75" customHeight="1">
      <c r="A219" s="1"/>
      <c r="B219" s="2"/>
      <c r="C219" s="2"/>
      <c r="D219" s="3"/>
      <c r="E219" s="2"/>
      <c r="F219" s="1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2"/>
      <c r="Z219" s="2"/>
      <c r="AA219" s="2"/>
      <c r="AB219" s="2"/>
      <c r="AC219" s="2"/>
      <c r="AD219" s="2"/>
      <c r="AE219" s="2"/>
      <c r="AF219" s="2"/>
      <c r="AG219" s="2"/>
    </row>
    <row r="220" ht="12.75" customHeight="1">
      <c r="A220" s="1"/>
      <c r="B220" s="2"/>
      <c r="C220" s="2"/>
      <c r="D220" s="3"/>
      <c r="E220" s="2"/>
      <c r="F220" s="1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2"/>
      <c r="Z220" s="2"/>
      <c r="AA220" s="2"/>
      <c r="AB220" s="2"/>
      <c r="AC220" s="2"/>
      <c r="AD220" s="2"/>
      <c r="AE220" s="2"/>
      <c r="AF220" s="2"/>
      <c r="AG220" s="2"/>
    </row>
    <row r="221" ht="12.75" customHeight="1">
      <c r="A221" s="1"/>
      <c r="B221" s="2"/>
      <c r="C221" s="2"/>
      <c r="D221" s="3"/>
      <c r="E221" s="2"/>
      <c r="F221" s="1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2"/>
      <c r="Z221" s="2"/>
      <c r="AA221" s="2"/>
      <c r="AB221" s="2"/>
      <c r="AC221" s="2"/>
      <c r="AD221" s="2"/>
      <c r="AE221" s="2"/>
      <c r="AF221" s="2"/>
      <c r="AG221" s="2"/>
    </row>
    <row r="222" ht="12.75" customHeight="1">
      <c r="A222" s="1"/>
      <c r="B222" s="2"/>
      <c r="C222" s="2"/>
      <c r="D222" s="3"/>
      <c r="E222" s="2"/>
      <c r="F222" s="1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2"/>
      <c r="Z222" s="2"/>
      <c r="AA222" s="2"/>
      <c r="AB222" s="2"/>
      <c r="AC222" s="2"/>
      <c r="AD222" s="2"/>
      <c r="AE222" s="2"/>
      <c r="AF222" s="2"/>
      <c r="AG222" s="2"/>
    </row>
    <row r="223" ht="12.75" customHeight="1">
      <c r="A223" s="1"/>
      <c r="B223" s="2"/>
      <c r="C223" s="2"/>
      <c r="D223" s="3"/>
      <c r="E223" s="2"/>
      <c r="F223" s="1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2"/>
      <c r="Z223" s="2"/>
      <c r="AA223" s="2"/>
      <c r="AB223" s="2"/>
      <c r="AC223" s="2"/>
      <c r="AD223" s="2"/>
      <c r="AE223" s="2"/>
      <c r="AF223" s="2"/>
      <c r="AG223" s="2"/>
    </row>
    <row r="224" ht="12.75" customHeight="1">
      <c r="A224" s="1"/>
      <c r="B224" s="2"/>
      <c r="C224" s="2"/>
      <c r="D224" s="3"/>
      <c r="E224" s="2"/>
      <c r="F224" s="1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2"/>
      <c r="Z224" s="2"/>
      <c r="AA224" s="2"/>
      <c r="AB224" s="2"/>
      <c r="AC224" s="2"/>
      <c r="AD224" s="2"/>
      <c r="AE224" s="2"/>
      <c r="AF224" s="2"/>
      <c r="AG224" s="2"/>
    </row>
    <row r="225" ht="12.75" customHeight="1">
      <c r="A225" s="1"/>
      <c r="B225" s="2"/>
      <c r="C225" s="2"/>
      <c r="D225" s="3"/>
      <c r="E225" s="2"/>
      <c r="F225" s="1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2"/>
      <c r="Z225" s="2"/>
      <c r="AA225" s="2"/>
      <c r="AB225" s="2"/>
      <c r="AC225" s="2"/>
      <c r="AD225" s="2"/>
      <c r="AE225" s="2"/>
      <c r="AF225" s="2"/>
      <c r="AG225" s="2"/>
    </row>
    <row r="226" ht="12.75" customHeight="1">
      <c r="A226" s="1"/>
      <c r="B226" s="2"/>
      <c r="C226" s="2"/>
      <c r="D226" s="3"/>
      <c r="E226" s="2"/>
      <c r="F226" s="1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2"/>
      <c r="Z226" s="2"/>
      <c r="AA226" s="2"/>
      <c r="AB226" s="2"/>
      <c r="AC226" s="2"/>
      <c r="AD226" s="2"/>
      <c r="AE226" s="2"/>
      <c r="AF226" s="2"/>
      <c r="AG226" s="2"/>
    </row>
    <row r="227" ht="12.75" customHeight="1">
      <c r="A227" s="1"/>
      <c r="B227" s="2"/>
      <c r="C227" s="2"/>
      <c r="D227" s="3"/>
      <c r="E227" s="2"/>
      <c r="F227" s="1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2"/>
      <c r="Z227" s="2"/>
      <c r="AA227" s="2"/>
      <c r="AB227" s="2"/>
      <c r="AC227" s="2"/>
      <c r="AD227" s="2"/>
      <c r="AE227" s="2"/>
      <c r="AF227" s="2"/>
      <c r="AG227" s="2"/>
    </row>
    <row r="228" ht="12.75" customHeight="1">
      <c r="A228" s="1"/>
      <c r="B228" s="2"/>
      <c r="C228" s="2"/>
      <c r="D228" s="3"/>
      <c r="E228" s="2"/>
      <c r="F228" s="1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2"/>
      <c r="Z228" s="2"/>
      <c r="AA228" s="2"/>
      <c r="AB228" s="2"/>
      <c r="AC228" s="2"/>
      <c r="AD228" s="2"/>
      <c r="AE228" s="2"/>
      <c r="AF228" s="2"/>
      <c r="AG228" s="2"/>
    </row>
    <row r="229" ht="12.75" customHeight="1">
      <c r="A229" s="1"/>
      <c r="B229" s="2"/>
      <c r="C229" s="2"/>
      <c r="D229" s="3"/>
      <c r="E229" s="2"/>
      <c r="F229" s="1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2"/>
      <c r="Z229" s="2"/>
      <c r="AA229" s="2"/>
      <c r="AB229" s="2"/>
      <c r="AC229" s="2"/>
      <c r="AD229" s="2"/>
      <c r="AE229" s="2"/>
      <c r="AF229" s="2"/>
      <c r="AG229" s="2"/>
    </row>
    <row r="230" ht="12.75" customHeight="1">
      <c r="A230" s="1"/>
      <c r="B230" s="2"/>
      <c r="C230" s="2"/>
      <c r="D230" s="3"/>
      <c r="E230" s="2"/>
      <c r="F230" s="1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2"/>
      <c r="Z230" s="2"/>
      <c r="AA230" s="2"/>
      <c r="AB230" s="2"/>
      <c r="AC230" s="2"/>
      <c r="AD230" s="2"/>
      <c r="AE230" s="2"/>
      <c r="AF230" s="2"/>
      <c r="AG230" s="2"/>
    </row>
    <row r="231" ht="12.75" customHeight="1">
      <c r="A231" s="1"/>
      <c r="B231" s="2"/>
      <c r="C231" s="2"/>
      <c r="D231" s="3"/>
      <c r="E231" s="2"/>
      <c r="F231" s="1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2"/>
      <c r="Z231" s="2"/>
      <c r="AA231" s="2"/>
      <c r="AB231" s="2"/>
      <c r="AC231" s="2"/>
      <c r="AD231" s="2"/>
      <c r="AE231" s="2"/>
      <c r="AF231" s="2"/>
      <c r="AG231" s="2"/>
    </row>
    <row r="232" ht="12.75" customHeight="1">
      <c r="A232" s="1"/>
      <c r="B232" s="2"/>
      <c r="C232" s="2"/>
      <c r="D232" s="3"/>
      <c r="E232" s="2"/>
      <c r="F232" s="1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2"/>
      <c r="Z232" s="2"/>
      <c r="AA232" s="2"/>
      <c r="AB232" s="2"/>
      <c r="AC232" s="2"/>
      <c r="AD232" s="2"/>
      <c r="AE232" s="2"/>
      <c r="AF232" s="2"/>
      <c r="AG232" s="2"/>
    </row>
    <row r="233" ht="12.75" customHeight="1">
      <c r="A233" s="1"/>
      <c r="B233" s="2"/>
      <c r="C233" s="2"/>
      <c r="D233" s="3"/>
      <c r="E233" s="2"/>
      <c r="F233" s="1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2"/>
      <c r="Z233" s="2"/>
      <c r="AA233" s="2"/>
      <c r="AB233" s="2"/>
      <c r="AC233" s="2"/>
      <c r="AD233" s="2"/>
      <c r="AE233" s="2"/>
      <c r="AF233" s="2"/>
      <c r="AG233" s="2"/>
    </row>
    <row r="234" ht="12.75" customHeight="1">
      <c r="A234" s="1"/>
      <c r="B234" s="2"/>
      <c r="C234" s="2"/>
      <c r="D234" s="3"/>
      <c r="E234" s="2"/>
      <c r="F234" s="1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2"/>
      <c r="Z234" s="2"/>
      <c r="AA234" s="2"/>
      <c r="AB234" s="2"/>
      <c r="AC234" s="2"/>
      <c r="AD234" s="2"/>
      <c r="AE234" s="2"/>
      <c r="AF234" s="2"/>
      <c r="AG234" s="2"/>
    </row>
    <row r="235" ht="12.75" customHeight="1">
      <c r="A235" s="1"/>
      <c r="B235" s="2"/>
      <c r="C235" s="2"/>
      <c r="D235" s="3"/>
      <c r="E235" s="2"/>
      <c r="F235" s="1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2"/>
      <c r="Z235" s="2"/>
      <c r="AA235" s="2"/>
      <c r="AB235" s="2"/>
      <c r="AC235" s="2"/>
      <c r="AD235" s="2"/>
      <c r="AE235" s="2"/>
      <c r="AF235" s="2"/>
      <c r="AG235" s="2"/>
    </row>
    <row r="236" ht="12.75" customHeight="1">
      <c r="A236" s="1"/>
      <c r="B236" s="2"/>
      <c r="C236" s="2"/>
      <c r="D236" s="3"/>
      <c r="E236" s="2"/>
      <c r="F236" s="1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2"/>
      <c r="Z236" s="2"/>
      <c r="AA236" s="2"/>
      <c r="AB236" s="2"/>
      <c r="AC236" s="2"/>
      <c r="AD236" s="2"/>
      <c r="AE236" s="2"/>
      <c r="AF236" s="2"/>
      <c r="AG236" s="2"/>
    </row>
    <row r="237" ht="12.75" customHeight="1">
      <c r="A237" s="1"/>
      <c r="B237" s="2"/>
      <c r="C237" s="2"/>
      <c r="D237" s="3"/>
      <c r="E237" s="2"/>
      <c r="F237" s="1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2"/>
      <c r="Z237" s="2"/>
      <c r="AA237" s="2"/>
      <c r="AB237" s="2"/>
      <c r="AC237" s="2"/>
      <c r="AD237" s="2"/>
      <c r="AE237" s="2"/>
      <c r="AF237" s="2"/>
      <c r="AG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59690653-AD72-4491-85DF-D963384D80E7}" filter="1" showAutoFilter="1">
      <autoFilter ref="$A$17:$AG$37"/>
    </customSheetView>
  </customSheetViews>
  <mergeCells count="3">
    <mergeCell ref="G17:G21"/>
    <mergeCell ref="H17:M17"/>
    <mergeCell ref="N17:W17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3" width="4.86"/>
    <col customWidth="1" min="4" max="4" width="3.57"/>
    <col customWidth="1" min="5" max="13" width="6.71"/>
    <col customWidth="1" min="14" max="19" width="10.0"/>
  </cols>
  <sheetData>
    <row r="1" ht="12.75" customHeight="1">
      <c r="A1" s="2"/>
      <c r="B1" s="3"/>
      <c r="C1" s="3"/>
      <c r="D1" s="3"/>
      <c r="E1" s="3" t="s">
        <v>172</v>
      </c>
      <c r="F1" s="3" t="s">
        <v>173</v>
      </c>
      <c r="G1" s="3" t="s">
        <v>174</v>
      </c>
      <c r="H1" s="3" t="s">
        <v>175</v>
      </c>
      <c r="I1" s="3" t="s">
        <v>176</v>
      </c>
      <c r="J1" s="3" t="s">
        <v>177</v>
      </c>
      <c r="K1" s="3" t="s">
        <v>178</v>
      </c>
      <c r="L1" s="3" t="s">
        <v>179</v>
      </c>
      <c r="M1" s="3" t="s">
        <v>180</v>
      </c>
      <c r="N1" s="3" t="s">
        <v>181</v>
      </c>
    </row>
    <row r="2" ht="12.75" customHeight="1">
      <c r="A2" s="2"/>
      <c r="B2" s="3"/>
      <c r="C2" s="3"/>
      <c r="D2" s="3"/>
      <c r="E2" s="116">
        <v>1.0</v>
      </c>
      <c r="F2" s="116">
        <v>2.0</v>
      </c>
      <c r="G2" s="116">
        <v>3.0</v>
      </c>
      <c r="H2" s="116">
        <v>4.0</v>
      </c>
      <c r="I2" s="116">
        <v>5.0</v>
      </c>
      <c r="J2" s="116">
        <v>6.0</v>
      </c>
      <c r="K2" s="116">
        <v>7.0</v>
      </c>
      <c r="L2" s="116">
        <v>8.0</v>
      </c>
      <c r="M2" s="116">
        <v>9.0</v>
      </c>
      <c r="N2" s="116">
        <v>10.0</v>
      </c>
    </row>
    <row r="3" ht="12.75" customHeight="1">
      <c r="A3" s="2"/>
      <c r="B3" s="3">
        <v>1.0</v>
      </c>
      <c r="C3" s="3">
        <v>4.0</v>
      </c>
      <c r="D3" s="117" t="s">
        <v>0</v>
      </c>
      <c r="E3" s="3">
        <v>1875.0</v>
      </c>
      <c r="F3" s="3">
        <v>1875.0</v>
      </c>
      <c r="G3" s="3">
        <v>1500.0</v>
      </c>
      <c r="H3" s="3">
        <v>1500.0</v>
      </c>
      <c r="I3" s="3">
        <v>1000.0</v>
      </c>
      <c r="J3" s="3">
        <v>1000.0</v>
      </c>
      <c r="K3" s="3">
        <v>675.0</v>
      </c>
      <c r="L3" s="3">
        <v>675.0</v>
      </c>
      <c r="M3" s="3">
        <v>450.0</v>
      </c>
      <c r="N3" s="3">
        <v>450.0</v>
      </c>
    </row>
    <row r="4" ht="12.75" customHeight="1">
      <c r="A4" s="2"/>
      <c r="B4" s="3">
        <v>5.0</v>
      </c>
      <c r="C4" s="3">
        <v>8.0</v>
      </c>
      <c r="D4" s="117" t="s">
        <v>1</v>
      </c>
      <c r="E4" s="3">
        <v>1250.0</v>
      </c>
      <c r="F4" s="3">
        <v>1250.0</v>
      </c>
      <c r="G4" s="3">
        <v>1000.0</v>
      </c>
      <c r="H4" s="3">
        <v>1000.0</v>
      </c>
      <c r="I4" s="3">
        <v>675.0</v>
      </c>
      <c r="J4" s="3">
        <v>675.0</v>
      </c>
      <c r="K4" s="3">
        <v>450.0</v>
      </c>
      <c r="L4" s="3">
        <v>450.0</v>
      </c>
      <c r="M4" s="3">
        <v>300.0</v>
      </c>
      <c r="N4" s="3">
        <v>300.0</v>
      </c>
      <c r="R4" s="113">
        <v>7.0</v>
      </c>
      <c r="S4" s="113" t="s">
        <v>173</v>
      </c>
    </row>
    <row r="5" ht="12.75" customHeight="1">
      <c r="A5" s="2"/>
      <c r="B5" s="3">
        <v>9.0</v>
      </c>
      <c r="C5" s="3">
        <v>12.0</v>
      </c>
      <c r="D5" s="117" t="s">
        <v>2</v>
      </c>
      <c r="E5" s="3">
        <v>1035.0</v>
      </c>
      <c r="F5" s="3">
        <v>825.0</v>
      </c>
      <c r="G5" s="3">
        <v>835.0</v>
      </c>
      <c r="H5" s="3">
        <v>675.0</v>
      </c>
      <c r="I5" s="3">
        <v>560.0</v>
      </c>
      <c r="J5" s="3">
        <v>450.0</v>
      </c>
      <c r="K5" s="3">
        <v>375.0</v>
      </c>
      <c r="L5" s="3">
        <v>300.0</v>
      </c>
      <c r="M5" s="3">
        <v>250.0</v>
      </c>
      <c r="N5" s="3">
        <v>200.0</v>
      </c>
      <c r="R5" s="113">
        <v>3.0</v>
      </c>
      <c r="S5" s="113" t="s">
        <v>175</v>
      </c>
    </row>
    <row r="6" ht="12.75" customHeight="1">
      <c r="A6" s="2"/>
      <c r="B6" s="3">
        <v>13.0</v>
      </c>
      <c r="C6" s="3">
        <v>16.0</v>
      </c>
      <c r="D6" s="117" t="s">
        <v>3</v>
      </c>
      <c r="E6" s="3">
        <v>825.0</v>
      </c>
      <c r="F6" s="3">
        <v>825.0</v>
      </c>
      <c r="G6" s="3">
        <v>675.0</v>
      </c>
      <c r="H6" s="3">
        <v>675.0</v>
      </c>
      <c r="I6" s="3">
        <v>450.0</v>
      </c>
      <c r="J6" s="3">
        <v>450.0</v>
      </c>
      <c r="K6" s="3">
        <v>300.0</v>
      </c>
      <c r="L6" s="3">
        <v>300.0</v>
      </c>
      <c r="M6" s="3">
        <v>200.0</v>
      </c>
      <c r="N6" s="3">
        <v>200.0</v>
      </c>
      <c r="R6" s="113">
        <v>2.5</v>
      </c>
      <c r="S6" s="113" t="s">
        <v>177</v>
      </c>
    </row>
    <row r="7" ht="12.75" customHeight="1">
      <c r="A7" s="2"/>
      <c r="B7" s="3">
        <v>17.0</v>
      </c>
      <c r="C7" s="3">
        <v>24.0</v>
      </c>
      <c r="D7" s="117" t="s">
        <v>4</v>
      </c>
      <c r="E7" s="3">
        <v>685.0</v>
      </c>
      <c r="F7" s="3">
        <v>550.0</v>
      </c>
      <c r="G7" s="3">
        <v>560.0</v>
      </c>
      <c r="H7" s="3">
        <v>450.0</v>
      </c>
      <c r="I7" s="3">
        <v>375.0</v>
      </c>
      <c r="J7" s="3">
        <v>300.0</v>
      </c>
      <c r="K7" s="3">
        <v>250.0</v>
      </c>
      <c r="L7" s="3">
        <v>200.0</v>
      </c>
      <c r="M7" s="3">
        <v>165.0</v>
      </c>
      <c r="N7" s="3">
        <v>130.0</v>
      </c>
      <c r="R7" s="113">
        <v>2.0</v>
      </c>
      <c r="S7" s="113" t="s">
        <v>179</v>
      </c>
    </row>
    <row r="8" ht="12.75" customHeight="1">
      <c r="A8" s="2"/>
      <c r="B8" s="3">
        <v>25.0</v>
      </c>
      <c r="C8" s="3">
        <v>32.0</v>
      </c>
      <c r="D8" s="117" t="s">
        <v>5</v>
      </c>
      <c r="E8" s="3">
        <v>550.0</v>
      </c>
      <c r="F8" s="3">
        <v>550.0</v>
      </c>
      <c r="G8" s="3">
        <v>450.0</v>
      </c>
      <c r="H8" s="3">
        <v>450.0</v>
      </c>
      <c r="I8" s="3">
        <v>300.0</v>
      </c>
      <c r="J8" s="3">
        <v>300.0</v>
      </c>
      <c r="K8" s="3">
        <v>200.0</v>
      </c>
      <c r="L8" s="3">
        <v>200.0</v>
      </c>
      <c r="M8" s="3">
        <v>130.0</v>
      </c>
      <c r="N8" s="3">
        <v>130.0</v>
      </c>
      <c r="R8" s="113">
        <v>1.5</v>
      </c>
      <c r="S8" s="113" t="s">
        <v>181</v>
      </c>
    </row>
    <row r="9" ht="12.75" customHeight="1">
      <c r="A9" s="2"/>
      <c r="B9" s="3">
        <v>33.0</v>
      </c>
      <c r="C9" s="3">
        <v>48.0</v>
      </c>
      <c r="D9" s="117" t="s">
        <v>6</v>
      </c>
      <c r="E9" s="3">
        <v>460.0</v>
      </c>
      <c r="F9" s="3">
        <v>375.0</v>
      </c>
      <c r="G9" s="3">
        <v>375.0</v>
      </c>
      <c r="H9" s="3">
        <v>300.0</v>
      </c>
      <c r="I9" s="3">
        <v>250.0</v>
      </c>
      <c r="J9" s="3">
        <v>200.0</v>
      </c>
      <c r="K9" s="3">
        <v>165.0</v>
      </c>
      <c r="L9" s="3">
        <v>130.0</v>
      </c>
      <c r="M9" s="3">
        <v>105.0</v>
      </c>
      <c r="N9" s="3">
        <v>80.0</v>
      </c>
      <c r="R9" s="113">
        <v>0.0</v>
      </c>
    </row>
    <row r="10" ht="12.75" customHeight="1">
      <c r="A10" s="2"/>
      <c r="B10" s="3">
        <v>49.0</v>
      </c>
      <c r="C10" s="3"/>
      <c r="D10" s="117" t="s">
        <v>7</v>
      </c>
      <c r="E10" s="3">
        <v>375.0</v>
      </c>
      <c r="F10" s="3">
        <v>375.0</v>
      </c>
      <c r="G10" s="3">
        <v>300.0</v>
      </c>
      <c r="H10" s="3">
        <v>300.0</v>
      </c>
      <c r="I10" s="3">
        <v>200.0</v>
      </c>
      <c r="J10" s="3">
        <v>200.0</v>
      </c>
      <c r="K10" s="3">
        <v>130.0</v>
      </c>
      <c r="L10" s="3">
        <v>130.0</v>
      </c>
      <c r="M10" s="3">
        <v>80.0</v>
      </c>
      <c r="N10" s="3">
        <v>80.0</v>
      </c>
    </row>
    <row r="11" ht="12.75" customHeight="1">
      <c r="A11" s="2" t="s">
        <v>102</v>
      </c>
      <c r="B11" s="3"/>
      <c r="C11" s="3"/>
      <c r="D11" s="117" t="s">
        <v>8</v>
      </c>
      <c r="E11" s="3">
        <v>250.0</v>
      </c>
      <c r="F11" s="3">
        <v>250.0</v>
      </c>
      <c r="G11" s="3">
        <v>200.0</v>
      </c>
      <c r="H11" s="3">
        <v>200.0</v>
      </c>
      <c r="I11" s="3">
        <v>130.0</v>
      </c>
      <c r="J11" s="3">
        <v>130.0</v>
      </c>
      <c r="K11" s="3">
        <v>80.0</v>
      </c>
      <c r="L11" s="3">
        <v>80.0</v>
      </c>
      <c r="M11" s="3">
        <v>50.0</v>
      </c>
      <c r="N11" s="3">
        <v>50.0</v>
      </c>
    </row>
    <row r="12" ht="12.75" customHeight="1">
      <c r="A12" s="2" t="s">
        <v>103</v>
      </c>
      <c r="B12" s="3"/>
      <c r="C12" s="3"/>
      <c r="D12" s="117" t="s">
        <v>9</v>
      </c>
      <c r="E12" s="3">
        <v>175.0</v>
      </c>
      <c r="F12" s="3">
        <v>175.0</v>
      </c>
      <c r="G12" s="3">
        <v>130.0</v>
      </c>
      <c r="H12" s="3">
        <v>130.0</v>
      </c>
      <c r="I12" s="3">
        <v>80.0</v>
      </c>
      <c r="J12" s="3">
        <v>80.0</v>
      </c>
      <c r="K12" s="3">
        <v>50.0</v>
      </c>
      <c r="L12" s="3">
        <v>50.0</v>
      </c>
      <c r="M12" s="3">
        <v>30.0</v>
      </c>
      <c r="N12" s="3">
        <v>30.0</v>
      </c>
    </row>
    <row r="13" ht="12.75" customHeight="1">
      <c r="A13" s="2" t="s">
        <v>104</v>
      </c>
      <c r="B13" s="3"/>
      <c r="C13" s="3"/>
      <c r="D13" s="117" t="s">
        <v>10</v>
      </c>
      <c r="E13" s="3">
        <v>120.0</v>
      </c>
      <c r="F13" s="3">
        <v>120.0</v>
      </c>
      <c r="G13" s="3">
        <v>80.0</v>
      </c>
      <c r="H13" s="3">
        <v>80.0</v>
      </c>
      <c r="I13" s="3">
        <v>50.0</v>
      </c>
      <c r="J13" s="3">
        <v>50.0</v>
      </c>
      <c r="K13" s="3">
        <v>30.0</v>
      </c>
      <c r="L13" s="3">
        <v>30.0</v>
      </c>
      <c r="M13" s="3">
        <v>20.0</v>
      </c>
      <c r="N13" s="3">
        <v>20.0</v>
      </c>
    </row>
    <row r="14" ht="12.75" customHeight="1">
      <c r="A14" s="2" t="s">
        <v>105</v>
      </c>
      <c r="B14" s="3"/>
      <c r="C14" s="3"/>
      <c r="D14" s="117" t="s">
        <v>11</v>
      </c>
      <c r="E14" s="3">
        <v>80.0</v>
      </c>
      <c r="F14" s="3">
        <v>80.0</v>
      </c>
      <c r="G14" s="3">
        <v>50.0</v>
      </c>
      <c r="H14" s="3">
        <v>50.0</v>
      </c>
      <c r="I14" s="3">
        <v>30.0</v>
      </c>
      <c r="J14" s="3">
        <v>30.0</v>
      </c>
      <c r="K14" s="3">
        <v>20.0</v>
      </c>
      <c r="L14" s="3">
        <v>20.0</v>
      </c>
      <c r="M14" s="3">
        <v>15.0</v>
      </c>
      <c r="N14" s="3">
        <v>15.0</v>
      </c>
    </row>
    <row r="15" ht="12.75" customHeight="1">
      <c r="A15" s="2" t="s">
        <v>106</v>
      </c>
      <c r="B15" s="3"/>
      <c r="C15" s="3"/>
      <c r="D15" s="117" t="s">
        <v>12</v>
      </c>
      <c r="E15" s="3">
        <v>50.0</v>
      </c>
      <c r="F15" s="3">
        <v>50.0</v>
      </c>
      <c r="G15" s="3">
        <v>30.0</v>
      </c>
      <c r="H15" s="3">
        <v>30.0</v>
      </c>
      <c r="I15" s="3">
        <v>20.0</v>
      </c>
      <c r="J15" s="3">
        <v>20.0</v>
      </c>
      <c r="K15" s="3">
        <v>15.0</v>
      </c>
      <c r="L15" s="3">
        <v>15.0</v>
      </c>
      <c r="M15" s="3">
        <v>10.0</v>
      </c>
      <c r="N15" s="3">
        <v>10.0</v>
      </c>
    </row>
    <row r="16" ht="12.75" customHeight="1">
      <c r="A16" s="2" t="s">
        <v>107</v>
      </c>
      <c r="B16" s="3"/>
      <c r="C16" s="3"/>
      <c r="D16" s="116" t="s">
        <v>13</v>
      </c>
      <c r="E16" s="3">
        <v>0.0</v>
      </c>
      <c r="F16" s="3">
        <v>0.0</v>
      </c>
      <c r="G16" s="3">
        <v>0.0</v>
      </c>
      <c r="H16" s="3">
        <v>0.0</v>
      </c>
      <c r="I16" s="3">
        <v>0.0</v>
      </c>
      <c r="J16" s="3">
        <v>0.0</v>
      </c>
      <c r="K16" s="3">
        <v>0.0</v>
      </c>
      <c r="L16" s="3">
        <v>0.0</v>
      </c>
      <c r="M16" s="3">
        <v>0.0</v>
      </c>
      <c r="N16" s="3">
        <v>0.0</v>
      </c>
    </row>
    <row r="17" ht="12.7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ht="12.7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ht="12.7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ht="12.75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12.7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ht="12.7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2.7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ht="12.7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2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ht="12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ht="12.7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ht="12.7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12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ht="12.7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2.7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ht="12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2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ht="12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ht="12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ht="12.7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ht="12.7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2.7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ht="12.7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2.7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2.7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ht="12.7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ht="12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ht="12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ht="12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2.7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ht="12.7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ht="12.7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ht="12.7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ht="12.7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ht="12.7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ht="12.7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ht="12.7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ht="12.7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12.7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ht="12.7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ht="12.7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ht="12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ht="12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ht="12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ht="12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ht="12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2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2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2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2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2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2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2.7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2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2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2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2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2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2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2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2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2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2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2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2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2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2.7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2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2.7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2.75" customHeight="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2.75" customHeight="1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ht="12.75" customHeight="1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ht="12.75" customHeight="1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ht="12.75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ht="12.75" customHeight="1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ht="12.75" customHeight="1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ht="12.75" customHeight="1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ht="12.75" customHeight="1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ht="12.75" customHeight="1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ht="12.75" customHeight="1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ht="12.75" customHeight="1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ht="12.75" customHeight="1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ht="12.75" customHeight="1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ht="12.75" customHeight="1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ht="12.75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ht="12.75" customHeight="1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ht="12.75" customHeight="1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ht="12.75" customHeight="1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ht="12.75" customHeight="1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ht="12.75" customHeight="1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ht="12.75" customHeight="1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ht="12.7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ht="12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ht="12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ht="12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ht="12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ht="12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ht="12.75" customHeight="1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ht="12.75" customHeight="1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ht="12.75" customHeight="1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ht="12.75" customHeight="1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ht="12.7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ht="12.7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ht="12.75" customHeight="1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ht="12.75" customHeight="1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ht="12.75" customHeight="1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ht="12.75" customHeight="1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ht="12.75" customHeight="1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ht="12.75" customHeight="1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ht="12.75" customHeight="1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ht="12.75" customHeight="1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ht="12.75" customHeight="1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ht="12.75" customHeight="1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ht="12.75" customHeight="1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ht="12.75" customHeight="1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ht="12.75" customHeight="1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ht="12.75" customHeight="1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ht="12.75" customHeight="1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ht="12.75" customHeight="1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ht="12.75" customHeight="1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ht="12.75" customHeight="1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ht="12.75" customHeight="1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ht="12.75" customHeight="1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ht="12.75" customHeight="1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ht="12.75" customHeight="1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ht="12.75" customHeight="1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ht="12.75" customHeight="1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ht="12.75" customHeight="1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ht="12.75" customHeight="1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ht="12.75" customHeight="1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ht="12.75" customHeight="1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ht="12.75" customHeight="1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ht="12.75" customHeight="1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ht="12.75" customHeight="1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ht="12.75" customHeight="1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ht="12.75" customHeight="1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ht="12.75" customHeight="1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ht="12.75" customHeight="1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ht="12.75" customHeight="1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ht="12.75" customHeight="1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ht="12.75" customHeight="1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ht="12.75" customHeight="1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ht="12.75" customHeight="1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ht="12.75" customHeight="1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ht="12.75" customHeight="1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ht="12.75" customHeight="1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ht="12.75" customHeight="1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ht="12.75" customHeight="1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ht="12.75" customHeight="1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ht="12.75" customHeight="1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ht="12.75" customHeight="1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ht="12.75" customHeight="1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ht="12.75" customHeight="1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ht="12.75" customHeight="1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ht="12.75" customHeight="1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ht="12.75" customHeight="1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ht="12.75" customHeight="1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ht="12.75" customHeight="1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ht="12.75" customHeight="1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ht="12.75" customHeight="1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ht="12.75" customHeight="1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ht="12.75" customHeight="1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ht="12.75" customHeight="1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ht="12.75" customHeight="1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ht="12.75" customHeight="1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ht="12.75" customHeight="1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ht="12.75" customHeight="1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ht="12.75" customHeight="1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ht="12.75" customHeight="1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ht="12.75" customHeight="1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ht="12.75" customHeight="1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ht="12.75" customHeight="1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ht="12.75" customHeight="1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ht="12.75" customHeight="1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ht="12.75" customHeight="1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ht="12.75" customHeight="1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ht="12.75" customHeight="1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ht="12.75" customHeight="1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ht="12.75" customHeight="1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ht="12.75" customHeight="1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ht="12.75" customHeight="1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ht="12.75" customHeight="1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ht="12.75" customHeight="1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ht="12.75" customHeight="1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ht="12.75" customHeight="1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ht="12.75" customHeight="1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ht="12.75" customHeight="1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ht="12.75" customHeight="1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ht="12.75" customHeight="1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ht="12.75" customHeight="1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ht="12.75" customHeight="1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ht="12.75" customHeight="1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ht="12.75" customHeight="1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ht="12.75" customHeight="1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ht="12.75" customHeight="1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ht="12.75" customHeight="1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ht="12.75" customHeight="1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ht="12.75" customHeight="1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ht="12.75" customHeight="1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ht="12.75" customHeight="1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ht="12.75" customHeight="1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ht="12.75" customHeight="1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ht="12.75" customHeight="1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ht="12.75" customHeight="1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7" width="8.14"/>
    <col customWidth="1" min="8" max="8" width="7.14"/>
    <col customWidth="1" min="9" max="9" width="5.71"/>
    <col customWidth="1" min="10" max="10" width="7.14"/>
    <col customWidth="1" min="11" max="11" width="5.71"/>
    <col customWidth="1" min="12" max="12" width="7.14"/>
    <col customWidth="1" min="13" max="13" width="5.71"/>
    <col customWidth="1" min="14" max="14" width="7.14"/>
    <col customWidth="1" min="15" max="15" width="5.71"/>
    <col customWidth="1" min="16" max="16" width="7.14"/>
    <col customWidth="1" min="17" max="17" width="5.71"/>
    <col customWidth="1" min="18" max="18" width="7.14"/>
    <col customWidth="1" min="19" max="19" width="5.71"/>
    <col customWidth="1" min="20" max="20" width="7.14"/>
    <col customWidth="1" min="21" max="21" width="5.71"/>
    <col customWidth="1" min="22" max="22" width="7.14"/>
    <col customWidth="1" min="23" max="24" width="5.71"/>
    <col customWidth="1" hidden="1" min="25" max="33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3">
        <v>1.0</v>
      </c>
      <c r="I1" s="3">
        <f>VLOOKUP($F1,'Grille points'!$D$3:$N$16,VLOOKUP(H$18,'Paramètres compétitions'!$B$49:$W$56,14,FALSE)+1,FALSE)</f>
        <v>450</v>
      </c>
      <c r="J1" s="3">
        <v>1.0</v>
      </c>
      <c r="K1" s="3">
        <f>VLOOKUP($F1,'Grille points'!$D$3:$N$16,VLOOKUP(J$18,'Paramètres compétitions'!$B$49:$W$56,14,FALSE)+1,FALSE)</f>
        <v>450</v>
      </c>
      <c r="L1" s="3">
        <v>1.0</v>
      </c>
      <c r="M1" s="3">
        <f>VLOOKUP($F1,'Grille points'!$D$3:$N$16,VLOOKUP(L$18,'Paramètres compétitions'!$B$49:$W$56,14,FALSE)+1,FALSE)</f>
        <v>450</v>
      </c>
      <c r="N1" s="3">
        <v>1.0</v>
      </c>
      <c r="O1" s="3">
        <f>VLOOKUP($F1,'Grille points'!$D$3:$N$16,VLOOKUP(N$18,'Paramètres compétitions'!$B$49:$W$56,14,FALSE)+1,FALSE)</f>
        <v>1500</v>
      </c>
      <c r="P1" s="3">
        <v>1.0</v>
      </c>
      <c r="Q1" s="3">
        <f>VLOOKUP($F1,'Grille points'!$D$3:$N$16,VLOOKUP(P$18,'Paramètres compétitions'!$B$49:$W$56,14,FALSE)+1,FALSE)</f>
        <v>1500</v>
      </c>
      <c r="R1" s="3">
        <v>1.0</v>
      </c>
      <c r="S1" s="3">
        <f>VLOOKUP($F1,'Grille points'!$D$3:$N$16,VLOOKUP(R$18,'Paramètres compétitions'!$B$49:$W$56,14,FALSE)+1,FALSE)</f>
        <v>1500</v>
      </c>
      <c r="T1" s="3">
        <v>1.0</v>
      </c>
      <c r="U1" s="3">
        <f>VLOOKUP($F1,'Grille points'!$D$3:$N$16,VLOOKUP(T$18,'Paramètres compétitions'!$B$49:$W$56,14,FALSE)+1,FALSE)</f>
        <v>1500</v>
      </c>
      <c r="V1" s="3">
        <v>1.0</v>
      </c>
      <c r="W1" s="3">
        <f>VLOOKUP($F1,'Grille points'!$D$3:$N$16,VLOOKUP(V$18,'Paramètres compétitions'!$B$49:$W$56,14,FALSE)+1,FALSE)</f>
        <v>450</v>
      </c>
      <c r="X1" s="3"/>
      <c r="Y1" s="2"/>
      <c r="Z1" s="2"/>
      <c r="AA1" s="2"/>
      <c r="AB1" s="2"/>
      <c r="AC1" s="2"/>
      <c r="AD1" s="2"/>
      <c r="AE1" s="2"/>
      <c r="AF1" s="2"/>
      <c r="AG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3">
        <v>5.0</v>
      </c>
      <c r="I2" s="3">
        <f>VLOOKUP($F2,'Grille points'!$D$3:$N$16,VLOOKUP(H$18,'Paramètres compétitions'!$B$49:$W$56,14,FALSE)+1,FALSE)</f>
        <v>300</v>
      </c>
      <c r="J2" s="3">
        <v>5.0</v>
      </c>
      <c r="K2" s="3">
        <f>VLOOKUP($F2,'Grille points'!$D$3:$N$16,VLOOKUP(J$18,'Paramètres compétitions'!$B$49:$W$56,14,FALSE)+1,FALSE)</f>
        <v>300</v>
      </c>
      <c r="L2" s="3">
        <v>5.0</v>
      </c>
      <c r="M2" s="3">
        <f>VLOOKUP($F2,'Grille points'!$D$3:$N$16,VLOOKUP(L$18,'Paramètres compétitions'!$B$49:$W$56,14,FALSE)+1,FALSE)</f>
        <v>300</v>
      </c>
      <c r="N2" s="3">
        <v>5.0</v>
      </c>
      <c r="O2" s="3">
        <f>VLOOKUP($F2,'Grille points'!$D$3:$N$16,VLOOKUP(N$18,'Paramètres compétitions'!$B$49:$W$56,14,FALSE)+1,FALSE)</f>
        <v>1000</v>
      </c>
      <c r="P2" s="3">
        <v>5.0</v>
      </c>
      <c r="Q2" s="3">
        <f>VLOOKUP($F2,'Grille points'!$D$3:$N$16,VLOOKUP(P$18,'Paramètres compétitions'!$B$49:$W$56,14,FALSE)+1,FALSE)</f>
        <v>1000</v>
      </c>
      <c r="R2" s="3">
        <v>5.0</v>
      </c>
      <c r="S2" s="3">
        <f>VLOOKUP($F2,'Grille points'!$D$3:$N$16,VLOOKUP(R$18,'Paramètres compétitions'!$B$49:$W$56,14,FALSE)+1,FALSE)</f>
        <v>1000</v>
      </c>
      <c r="T2" s="3">
        <v>5.0</v>
      </c>
      <c r="U2" s="3">
        <f>VLOOKUP($F2,'Grille points'!$D$3:$N$16,VLOOKUP(T$18,'Paramètres compétitions'!$B$49:$W$56,14,FALSE)+1,FALSE)</f>
        <v>1000</v>
      </c>
      <c r="V2" s="3">
        <v>5.0</v>
      </c>
      <c r="W2" s="3">
        <f>VLOOKUP($F2,'Grille points'!$D$3:$N$16,VLOOKUP(V$18,'Paramètres compétitions'!$B$49:$W$56,14,FALSE)+1,FALSE)</f>
        <v>300</v>
      </c>
      <c r="X2" s="3"/>
      <c r="Y2" s="2"/>
      <c r="Z2" s="2"/>
      <c r="AA2" s="2"/>
      <c r="AB2" s="2"/>
      <c r="AC2" s="2"/>
      <c r="AD2" s="2"/>
      <c r="AE2" s="2"/>
      <c r="AF2" s="2"/>
      <c r="AG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3">
        <v>9.0</v>
      </c>
      <c r="I3" s="3">
        <f>VLOOKUP($F3,'Grille points'!$D$3:$N$16,VLOOKUP(H$18,'Paramètres compétitions'!$B$49:$W$56,14,FALSE)+1,FALSE)</f>
        <v>200</v>
      </c>
      <c r="J3" s="3">
        <v>9.0</v>
      </c>
      <c r="K3" s="3">
        <f>VLOOKUP($F3,'Grille points'!$D$3:$N$16,VLOOKUP(J$18,'Paramètres compétitions'!$B$49:$W$56,14,FALSE)+1,FALSE)</f>
        <v>200</v>
      </c>
      <c r="L3" s="3">
        <v>9.0</v>
      </c>
      <c r="M3" s="3">
        <f>VLOOKUP($F3,'Grille points'!$D$3:$N$16,VLOOKUP(L$18,'Paramètres compétitions'!$B$49:$W$56,14,FALSE)+1,FALSE)</f>
        <v>200</v>
      </c>
      <c r="N3" s="3">
        <v>9.0</v>
      </c>
      <c r="O3" s="3">
        <f>VLOOKUP($F3,'Grille points'!$D$3:$N$16,VLOOKUP(N$18,'Paramètres compétitions'!$B$49:$W$56,14,FALSE)+1,FALSE)</f>
        <v>675</v>
      </c>
      <c r="P3" s="3">
        <v>9.0</v>
      </c>
      <c r="Q3" s="3">
        <f>VLOOKUP($F3,'Grille points'!$D$3:$N$16,VLOOKUP(P$18,'Paramètres compétitions'!$B$49:$W$56,14,FALSE)+1,FALSE)</f>
        <v>675</v>
      </c>
      <c r="R3" s="3">
        <v>9.0</v>
      </c>
      <c r="S3" s="3">
        <f>VLOOKUP($F3,'Grille points'!$D$3:$N$16,VLOOKUP(R$18,'Paramètres compétitions'!$B$49:$W$56,14,FALSE)+1,FALSE)</f>
        <v>675</v>
      </c>
      <c r="T3" s="3">
        <v>9.0</v>
      </c>
      <c r="U3" s="3">
        <f>VLOOKUP($F3,'Grille points'!$D$3:$N$16,VLOOKUP(T$18,'Paramètres compétitions'!$B$49:$W$56,14,FALSE)+1,FALSE)</f>
        <v>675</v>
      </c>
      <c r="V3" s="3">
        <v>9.0</v>
      </c>
      <c r="W3" s="3">
        <f>VLOOKUP($F3,'Grille points'!$D$3:$N$16,VLOOKUP(V$18,'Paramètres compétitions'!$B$49:$W$56,14,FALSE)+1,FALSE)</f>
        <v>200</v>
      </c>
      <c r="X3" s="3"/>
      <c r="Y3" s="2"/>
      <c r="Z3" s="2"/>
      <c r="AA3" s="2"/>
      <c r="AB3" s="2"/>
      <c r="AC3" s="2"/>
      <c r="AD3" s="2"/>
      <c r="AE3" s="2"/>
      <c r="AF3" s="2"/>
      <c r="AG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3">
        <v>13.0</v>
      </c>
      <c r="I4" s="3">
        <f>VLOOKUP($F4,'Grille points'!$D$3:$N$16,VLOOKUP(H$18,'Paramètres compétitions'!$B$49:$W$56,14,FALSE)+1,FALSE)</f>
        <v>200</v>
      </c>
      <c r="J4" s="3">
        <v>13.0</v>
      </c>
      <c r="K4" s="3">
        <f>VLOOKUP($F4,'Grille points'!$D$3:$N$16,VLOOKUP(J$18,'Paramètres compétitions'!$B$49:$W$56,14,FALSE)+1,FALSE)</f>
        <v>200</v>
      </c>
      <c r="L4" s="3">
        <v>13.0</v>
      </c>
      <c r="M4" s="3">
        <f>VLOOKUP($F4,'Grille points'!$D$3:$N$16,VLOOKUP(L$18,'Paramètres compétitions'!$B$49:$W$56,14,FALSE)+1,FALSE)</f>
        <v>200</v>
      </c>
      <c r="N4" s="3">
        <v>13.0</v>
      </c>
      <c r="O4" s="3">
        <f>VLOOKUP($F4,'Grille points'!$D$3:$N$16,VLOOKUP(N$18,'Paramètres compétitions'!$B$49:$W$56,14,FALSE)+1,FALSE)</f>
        <v>675</v>
      </c>
      <c r="P4" s="3">
        <v>13.0</v>
      </c>
      <c r="Q4" s="3">
        <f>VLOOKUP($F4,'Grille points'!$D$3:$N$16,VLOOKUP(P$18,'Paramètres compétitions'!$B$49:$W$56,14,FALSE)+1,FALSE)</f>
        <v>675</v>
      </c>
      <c r="R4" s="3">
        <v>13.0</v>
      </c>
      <c r="S4" s="3">
        <f>VLOOKUP($F4,'Grille points'!$D$3:$N$16,VLOOKUP(R$18,'Paramètres compétitions'!$B$49:$W$56,14,FALSE)+1,FALSE)</f>
        <v>675</v>
      </c>
      <c r="T4" s="3">
        <v>13.0</v>
      </c>
      <c r="U4" s="3">
        <f>VLOOKUP($F4,'Grille points'!$D$3:$N$16,VLOOKUP(T$18,'Paramètres compétitions'!$B$49:$W$56,14,FALSE)+1,FALSE)</f>
        <v>675</v>
      </c>
      <c r="V4" s="3">
        <v>13.0</v>
      </c>
      <c r="W4" s="3">
        <f>VLOOKUP($F4,'Grille points'!$D$3:$N$16,VLOOKUP(V$18,'Paramètres compétitions'!$B$49:$W$56,14,FALSE)+1,FALSE)</f>
        <v>200</v>
      </c>
      <c r="X4" s="3"/>
      <c r="Y4" s="2"/>
      <c r="Z4" s="2"/>
      <c r="AA4" s="2"/>
      <c r="AB4" s="2"/>
      <c r="AC4" s="2"/>
      <c r="AD4" s="2"/>
      <c r="AE4" s="2"/>
      <c r="AF4" s="2"/>
      <c r="AG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3">
        <v>17.0</v>
      </c>
      <c r="I5" s="3">
        <f>VLOOKUP($F5,'Grille points'!$D$3:$N$16,VLOOKUP(H$18,'Paramètres compétitions'!$B$49:$W$56,14,FALSE)+1,FALSE)</f>
        <v>130</v>
      </c>
      <c r="J5" s="3">
        <v>17.0</v>
      </c>
      <c r="K5" s="3">
        <f>VLOOKUP($F5,'Grille points'!$D$3:$N$16,VLOOKUP(J$18,'Paramètres compétitions'!$B$49:$W$56,14,FALSE)+1,FALSE)</f>
        <v>130</v>
      </c>
      <c r="L5" s="3">
        <v>17.0</v>
      </c>
      <c r="M5" s="3">
        <f>VLOOKUP($F5,'Grille points'!$D$3:$N$16,VLOOKUP(L$18,'Paramètres compétitions'!$B$49:$W$56,14,FALSE)+1,FALSE)</f>
        <v>130</v>
      </c>
      <c r="N5" s="3">
        <v>17.0</v>
      </c>
      <c r="O5" s="3">
        <f>VLOOKUP($F5,'Grille points'!$D$3:$N$16,VLOOKUP(N$18,'Paramètres compétitions'!$B$49:$W$56,14,FALSE)+1,FALSE)</f>
        <v>450</v>
      </c>
      <c r="P5" s="3">
        <v>17.0</v>
      </c>
      <c r="Q5" s="3">
        <f>VLOOKUP($F5,'Grille points'!$D$3:$N$16,VLOOKUP(P$18,'Paramètres compétitions'!$B$49:$W$56,14,FALSE)+1,FALSE)</f>
        <v>450</v>
      </c>
      <c r="R5" s="3">
        <v>17.0</v>
      </c>
      <c r="S5" s="3">
        <f>VLOOKUP($F5,'Grille points'!$D$3:$N$16,VLOOKUP(R$18,'Paramètres compétitions'!$B$49:$W$56,14,FALSE)+1,FALSE)</f>
        <v>450</v>
      </c>
      <c r="T5" s="3">
        <v>17.0</v>
      </c>
      <c r="U5" s="3">
        <f>VLOOKUP($F5,'Grille points'!$D$3:$N$16,VLOOKUP(T$18,'Paramètres compétitions'!$B$49:$W$56,14,FALSE)+1,FALSE)</f>
        <v>450</v>
      </c>
      <c r="V5" s="3">
        <v>17.0</v>
      </c>
      <c r="W5" s="3">
        <f>VLOOKUP($F5,'Grille points'!$D$3:$N$16,VLOOKUP(V$18,'Paramètres compétitions'!$B$49:$W$56,14,FALSE)+1,FALSE)</f>
        <v>130</v>
      </c>
      <c r="X5" s="3"/>
      <c r="Y5" s="2"/>
      <c r="Z5" s="2"/>
      <c r="AA5" s="2"/>
      <c r="AB5" s="2"/>
      <c r="AC5" s="2"/>
      <c r="AD5" s="2"/>
      <c r="AE5" s="2"/>
      <c r="AF5" s="2"/>
      <c r="AG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3">
        <v>25.0</v>
      </c>
      <c r="I6" s="3">
        <f>VLOOKUP($F6,'Grille points'!$D$3:$N$16,VLOOKUP(H$18,'Paramètres compétitions'!$B$49:$W$56,14,FALSE)+1,FALSE)</f>
        <v>130</v>
      </c>
      <c r="J6" s="3">
        <v>25.0</v>
      </c>
      <c r="K6" s="3">
        <f>VLOOKUP($F6,'Grille points'!$D$3:$N$16,VLOOKUP(J$18,'Paramètres compétitions'!$B$49:$W$56,14,FALSE)+1,FALSE)</f>
        <v>130</v>
      </c>
      <c r="L6" s="3">
        <v>25.0</v>
      </c>
      <c r="M6" s="3">
        <f>VLOOKUP($F6,'Grille points'!$D$3:$N$16,VLOOKUP(L$18,'Paramètres compétitions'!$B$49:$W$56,14,FALSE)+1,FALSE)</f>
        <v>130</v>
      </c>
      <c r="N6" s="3">
        <v>25.0</v>
      </c>
      <c r="O6" s="3">
        <f>VLOOKUP($F6,'Grille points'!$D$3:$N$16,VLOOKUP(N$18,'Paramètres compétitions'!$B$49:$W$56,14,FALSE)+1,FALSE)</f>
        <v>450</v>
      </c>
      <c r="P6" s="3">
        <v>25.0</v>
      </c>
      <c r="Q6" s="3">
        <f>VLOOKUP($F6,'Grille points'!$D$3:$N$16,VLOOKUP(P$18,'Paramètres compétitions'!$B$49:$W$56,14,FALSE)+1,FALSE)</f>
        <v>450</v>
      </c>
      <c r="R6" s="3">
        <v>25.0</v>
      </c>
      <c r="S6" s="3">
        <f>VLOOKUP($F6,'Grille points'!$D$3:$N$16,VLOOKUP(R$18,'Paramètres compétitions'!$B$49:$W$56,14,FALSE)+1,FALSE)</f>
        <v>450</v>
      </c>
      <c r="T6" s="3">
        <v>25.0</v>
      </c>
      <c r="U6" s="3">
        <f>VLOOKUP($F6,'Grille points'!$D$3:$N$16,VLOOKUP(T$18,'Paramètres compétitions'!$B$49:$W$56,14,FALSE)+1,FALSE)</f>
        <v>450</v>
      </c>
      <c r="V6" s="3">
        <v>25.0</v>
      </c>
      <c r="W6" s="3">
        <f>VLOOKUP($F6,'Grille points'!$D$3:$N$16,VLOOKUP(V$18,'Paramètres compétitions'!$B$49:$W$56,14,FALSE)+1,FALSE)</f>
        <v>130</v>
      </c>
      <c r="X6" s="3"/>
      <c r="Y6" s="2"/>
      <c r="Z6" s="2"/>
      <c r="AA6" s="2"/>
      <c r="AB6" s="2"/>
      <c r="AC6" s="2"/>
      <c r="AD6" s="2"/>
      <c r="AE6" s="2"/>
      <c r="AF6" s="2"/>
      <c r="AG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3">
        <v>33.0</v>
      </c>
      <c r="I7" s="3">
        <f>VLOOKUP($F7,'Grille points'!$D$3:$N$16,VLOOKUP(H$18,'Paramètres compétitions'!$B$49:$W$56,14,FALSE)+1,FALSE)</f>
        <v>80</v>
      </c>
      <c r="J7" s="3">
        <v>33.0</v>
      </c>
      <c r="K7" s="3">
        <f>VLOOKUP($F7,'Grille points'!$D$3:$N$16,VLOOKUP(J$18,'Paramètres compétitions'!$B$49:$W$56,14,FALSE)+1,FALSE)</f>
        <v>80</v>
      </c>
      <c r="L7" s="3">
        <v>33.0</v>
      </c>
      <c r="M7" s="3">
        <f>VLOOKUP($F7,'Grille points'!$D$3:$N$16,VLOOKUP(L$18,'Paramètres compétitions'!$B$49:$W$56,14,FALSE)+1,FALSE)</f>
        <v>80</v>
      </c>
      <c r="N7" s="3">
        <v>33.0</v>
      </c>
      <c r="O7" s="3">
        <f>VLOOKUP($F7,'Grille points'!$D$3:$N$16,VLOOKUP(N$18,'Paramètres compétitions'!$B$49:$W$56,14,FALSE)+1,FALSE)</f>
        <v>300</v>
      </c>
      <c r="P7" s="3">
        <v>33.0</v>
      </c>
      <c r="Q7" s="3">
        <f>VLOOKUP($F7,'Grille points'!$D$3:$N$16,VLOOKUP(P$18,'Paramètres compétitions'!$B$49:$W$56,14,FALSE)+1,FALSE)</f>
        <v>300</v>
      </c>
      <c r="R7" s="3">
        <v>33.0</v>
      </c>
      <c r="S7" s="3">
        <f>VLOOKUP($F7,'Grille points'!$D$3:$N$16,VLOOKUP(R$18,'Paramètres compétitions'!$B$49:$W$56,14,FALSE)+1,FALSE)</f>
        <v>300</v>
      </c>
      <c r="T7" s="3">
        <v>33.0</v>
      </c>
      <c r="U7" s="3">
        <f>VLOOKUP($F7,'Grille points'!$D$3:$N$16,VLOOKUP(T$18,'Paramètres compétitions'!$B$49:$W$56,14,FALSE)+1,FALSE)</f>
        <v>300</v>
      </c>
      <c r="V7" s="3">
        <v>33.0</v>
      </c>
      <c r="W7" s="3">
        <f>VLOOKUP($F7,'Grille points'!$D$3:$N$16,VLOOKUP(V$18,'Paramètres compétitions'!$B$49:$W$56,14,FALSE)+1,FALSE)</f>
        <v>80</v>
      </c>
      <c r="X7" s="3"/>
      <c r="Y7" s="2"/>
      <c r="Z7" s="2"/>
      <c r="AA7" s="2"/>
      <c r="AB7" s="2"/>
      <c r="AC7" s="2"/>
      <c r="AD7" s="2"/>
      <c r="AE7" s="2"/>
      <c r="AF7" s="2"/>
      <c r="AG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3">
        <v>49.0</v>
      </c>
      <c r="I8" s="3">
        <f>VLOOKUP($F8,'Grille points'!$D$3:$N$16,VLOOKUP(H$18,'Paramètres compétitions'!$B$49:$W$56,14,FALSE)+1,FALSE)</f>
        <v>80</v>
      </c>
      <c r="J8" s="3">
        <v>49.0</v>
      </c>
      <c r="K8" s="3">
        <f>VLOOKUP($F8,'Grille points'!$D$3:$N$16,VLOOKUP(J$18,'Paramètres compétitions'!$B$49:$W$56,14,FALSE)+1,FALSE)</f>
        <v>80</v>
      </c>
      <c r="L8" s="3">
        <v>49.0</v>
      </c>
      <c r="M8" s="3">
        <f>VLOOKUP($F8,'Grille points'!$D$3:$N$16,VLOOKUP(L$18,'Paramètres compétitions'!$B$49:$W$56,14,FALSE)+1,FALSE)</f>
        <v>80</v>
      </c>
      <c r="N8" s="3">
        <v>49.0</v>
      </c>
      <c r="O8" s="3">
        <f>VLOOKUP($F8,'Grille points'!$D$3:$N$16,VLOOKUP(N$18,'Paramètres compétitions'!$B$49:$W$56,14,FALSE)+1,FALSE)</f>
        <v>300</v>
      </c>
      <c r="P8" s="3">
        <v>49.0</v>
      </c>
      <c r="Q8" s="3">
        <f>VLOOKUP($F8,'Grille points'!$D$3:$N$16,VLOOKUP(P$18,'Paramètres compétitions'!$B$49:$W$56,14,FALSE)+1,FALSE)</f>
        <v>300</v>
      </c>
      <c r="R8" s="3">
        <v>49.0</v>
      </c>
      <c r="S8" s="3">
        <f>VLOOKUP($F8,'Grille points'!$D$3:$N$16,VLOOKUP(R$18,'Paramètres compétitions'!$B$49:$W$56,14,FALSE)+1,FALSE)</f>
        <v>300</v>
      </c>
      <c r="T8" s="3">
        <v>49.0</v>
      </c>
      <c r="U8" s="3">
        <f>VLOOKUP($F8,'Grille points'!$D$3:$N$16,VLOOKUP(T$18,'Paramètres compétitions'!$B$49:$W$56,14,FALSE)+1,FALSE)</f>
        <v>300</v>
      </c>
      <c r="V8" s="3">
        <v>49.0</v>
      </c>
      <c r="W8" s="3">
        <f>VLOOKUP($F8,'Grille points'!$D$3:$N$16,VLOOKUP(V$18,'Paramètres compétitions'!$B$49:$W$56,14,FALSE)+1,FALSE)</f>
        <v>80</v>
      </c>
      <c r="X8" s="3"/>
      <c r="Y8" s="2"/>
      <c r="Z8" s="2"/>
      <c r="AA8" s="2"/>
      <c r="AB8" s="2"/>
      <c r="AC8" s="2"/>
      <c r="AD8" s="2"/>
      <c r="AE8" s="2"/>
      <c r="AF8" s="2"/>
      <c r="AG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3">
        <f>IF(VLOOKUP(H18,'Paramètres compétitions'!$B$49:$W$56,16,FALSE),VLOOKUP(H18,'Paramètres compétitions'!$B$49:$W$56,16,FALSE)+1,"")</f>
        <v>65</v>
      </c>
      <c r="I9" s="3">
        <f>VLOOKUP($F9,'Grille points'!$D$3:$N$16,VLOOKUP(H$18,'Paramètres compétitions'!$B$49:$W$56,14,FALSE)+1,FALSE)</f>
        <v>50</v>
      </c>
      <c r="J9" s="3" t="str">
        <f>IF(VLOOKUP(J18,'Paramètres compétitions'!$B$49:$W$56,16,FALSE),VLOOKUP(J18,'Paramètres compétitions'!$B$49:$W$56,16,FALSE)+1,"")</f>
        <v/>
      </c>
      <c r="K9" s="3">
        <f>VLOOKUP($F9,'Grille points'!$D$3:$N$16,VLOOKUP(J$18,'Paramètres compétitions'!$B$49:$W$56,14,FALSE)+1,FALSE)</f>
        <v>50</v>
      </c>
      <c r="L9" s="3" t="str">
        <f>IF(VLOOKUP(L18,'Paramètres compétitions'!$B$49:$W$56,16,FALSE),VLOOKUP(L18,'Paramètres compétitions'!$B$49:$W$56,16,FALSE)+1,"")</f>
        <v/>
      </c>
      <c r="M9" s="3">
        <f>VLOOKUP($F9,'Grille points'!$D$3:$N$16,VLOOKUP(L$18,'Paramètres compétitions'!$B$49:$W$56,14,FALSE)+1,FALSE)</f>
        <v>50</v>
      </c>
      <c r="N9" s="3">
        <f>IF(VLOOKUP(N18,'Paramètres compétitions'!$B$49:$W$56,16,FALSE),VLOOKUP(N18,'Paramètres compétitions'!$B$49:$W$56,16,FALSE)+1,"")</f>
        <v>65</v>
      </c>
      <c r="O9" s="3">
        <f>VLOOKUP($F9,'Grille points'!$D$3:$N$16,VLOOKUP(N$18,'Paramètres compétitions'!$B$49:$W$56,14,FALSE)+1,FALSE)</f>
        <v>200</v>
      </c>
      <c r="P9" s="3">
        <f>IF(VLOOKUP(P18,'Paramètres compétitions'!$B$49:$W$56,16,FALSE),VLOOKUP(P18,'Paramètres compétitions'!$B$49:$W$56,16,FALSE)+1,"")</f>
        <v>65</v>
      </c>
      <c r="Q9" s="3">
        <f>VLOOKUP($F9,'Grille points'!$D$3:$N$16,VLOOKUP(P$18,'Paramètres compétitions'!$B$49:$W$56,14,FALSE)+1,FALSE)</f>
        <v>200</v>
      </c>
      <c r="R9" s="3">
        <f>IF(VLOOKUP(R18,'Paramètres compétitions'!$B$49:$W$56,16,FALSE),VLOOKUP(R18,'Paramètres compétitions'!$B$49:$W$56,16,FALSE)+1,"")</f>
        <v>65</v>
      </c>
      <c r="S9" s="3">
        <f>VLOOKUP($F9,'Grille points'!$D$3:$N$16,VLOOKUP(R$18,'Paramètres compétitions'!$B$49:$W$56,14,FALSE)+1,FALSE)</f>
        <v>200</v>
      </c>
      <c r="T9" s="3">
        <f>IF(VLOOKUP(T18,'Paramètres compétitions'!$B$49:$W$56,16,FALSE),VLOOKUP(T18,'Paramètres compétitions'!$B$49:$W$56,16,FALSE)+1,"")</f>
        <v>65</v>
      </c>
      <c r="U9" s="3">
        <f>VLOOKUP($F9,'Grille points'!$D$3:$N$16,VLOOKUP(T$18,'Paramètres compétitions'!$B$49:$W$56,14,FALSE)+1,FALSE)</f>
        <v>200</v>
      </c>
      <c r="V9" s="3" t="str">
        <f>IF(VLOOKUP(V18,'Paramètres compétitions'!$B$49:$W$56,16,FALSE),VLOOKUP(V18,'Paramètres compétitions'!$B$49:$W$56,16,FALSE)+1,"")</f>
        <v/>
      </c>
      <c r="W9" s="3">
        <f>VLOOKUP($F9,'Grille points'!$D$3:$N$16,VLOOKUP(V$18,'Paramètres compétitions'!$B$49:$W$56,14,FALSE)+1,FALSE)</f>
        <v>50</v>
      </c>
      <c r="X9" s="3"/>
      <c r="Y9" s="2"/>
      <c r="Z9" s="2"/>
      <c r="AA9" s="2"/>
      <c r="AB9" s="2"/>
      <c r="AC9" s="2"/>
      <c r="AD9" s="2"/>
      <c r="AE9" s="2"/>
      <c r="AF9" s="2"/>
      <c r="AG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3" t="str">
        <f>IF(VLOOKUP(H18,'Paramètres compétitions'!$B$49:$W$56,17,FALSE),VLOOKUP(H18,'Paramètres compétitions'!$B$49:$W$56,17,FALSE)+1,"")</f>
        <v/>
      </c>
      <c r="I10" s="3">
        <f>VLOOKUP($F10,'Grille points'!$D$3:$N$16,VLOOKUP(H$18,'Paramètres compétitions'!$B$49:$W$56,14,FALSE)+1,FALSE)</f>
        <v>30</v>
      </c>
      <c r="J10" s="3" t="str">
        <f>IF(VLOOKUP(J18,'Paramètres compétitions'!$B$49:$W$56,17,FALSE),VLOOKUP(J18,'Paramètres compétitions'!$B$49:$W$56,17,FALSE)+1,"")</f>
        <v/>
      </c>
      <c r="K10" s="3">
        <f>VLOOKUP($F10,'Grille points'!$D$3:$N$16,VLOOKUP(J$18,'Paramètres compétitions'!$B$49:$W$56,14,FALSE)+1,FALSE)</f>
        <v>30</v>
      </c>
      <c r="L10" s="3" t="str">
        <f>IF(VLOOKUP(L18,'Paramètres compétitions'!$B$49:$W$56,17,FALSE),VLOOKUP(L18,'Paramètres compétitions'!$B$49:$W$56,17,FALSE)+1,"")</f>
        <v/>
      </c>
      <c r="M10" s="3">
        <f>VLOOKUP($F10,'Grille points'!$D$3:$N$16,VLOOKUP(L$18,'Paramètres compétitions'!$B$49:$W$56,14,FALSE)+1,FALSE)</f>
        <v>30</v>
      </c>
      <c r="N10" s="3">
        <f>IF(VLOOKUP(N18,'Paramètres compétitions'!$B$49:$W$56,17,FALSE),VLOOKUP(N18,'Paramètres compétitions'!$B$49:$W$56,17,FALSE)+1,"")</f>
        <v>97</v>
      </c>
      <c r="O10" s="3">
        <f>VLOOKUP($F10,'Grille points'!$D$3:$N$16,VLOOKUP(N$18,'Paramètres compétitions'!$B$49:$W$56,14,FALSE)+1,FALSE)</f>
        <v>130</v>
      </c>
      <c r="P10" s="3">
        <f>IF(VLOOKUP(P18,'Paramètres compétitions'!$B$49:$W$56,17,FALSE),VLOOKUP(P18,'Paramètres compétitions'!$B$49:$W$56,17,FALSE)+1,"")</f>
        <v>97</v>
      </c>
      <c r="Q10" s="3">
        <f>VLOOKUP($F10,'Grille points'!$D$3:$N$16,VLOOKUP(P$18,'Paramètres compétitions'!$B$49:$W$56,14,FALSE)+1,FALSE)</f>
        <v>130</v>
      </c>
      <c r="R10" s="3">
        <f>IF(VLOOKUP(R18,'Paramètres compétitions'!$B$49:$W$56,17,FALSE),VLOOKUP(R18,'Paramètres compétitions'!$B$49:$W$56,17,FALSE)+1,"")</f>
        <v>97</v>
      </c>
      <c r="S10" s="3">
        <f>VLOOKUP($F10,'Grille points'!$D$3:$N$16,VLOOKUP(R$18,'Paramètres compétitions'!$B$49:$W$56,14,FALSE)+1,FALSE)</f>
        <v>130</v>
      </c>
      <c r="T10" s="3">
        <f>IF(VLOOKUP(T18,'Paramètres compétitions'!$B$49:$W$56,17,FALSE),VLOOKUP(T18,'Paramètres compétitions'!$B$49:$W$56,17,FALSE)+1,"")</f>
        <v>97</v>
      </c>
      <c r="U10" s="3">
        <f>VLOOKUP($F10,'Grille points'!$D$3:$N$16,VLOOKUP(T$18,'Paramètres compétitions'!$B$49:$W$56,14,FALSE)+1,FALSE)</f>
        <v>130</v>
      </c>
      <c r="V10" s="3" t="str">
        <f>IF(VLOOKUP(V18,'Paramètres compétitions'!$B$49:$W$56,17,FALSE),VLOOKUP(V18,'Paramètres compétitions'!$B$49:$W$56,17,FALSE)+1,"")</f>
        <v/>
      </c>
      <c r="W10" s="3">
        <f>VLOOKUP($F10,'Grille points'!$D$3:$N$16,VLOOKUP(V$18,'Paramètres compétitions'!$B$49:$W$56,14,FALSE)+1,FALSE)</f>
        <v>30</v>
      </c>
      <c r="X10" s="3"/>
      <c r="Y10" s="2"/>
      <c r="Z10" s="2"/>
      <c r="AA10" s="2"/>
      <c r="AB10" s="2"/>
      <c r="AC10" s="2"/>
      <c r="AD10" s="2"/>
      <c r="AE10" s="2"/>
      <c r="AF10" s="2"/>
      <c r="AG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3" t="str">
        <f>IF(VLOOKUP(H18,'Paramètres compétitions'!$B$49:$W$56,18,FALSE),VLOOKUP(H18,'Paramètres compétitions'!$B$49:$W$56,18,FALSE)+1,"")</f>
        <v/>
      </c>
      <c r="I11" s="3">
        <f>VLOOKUP($F11,'Grille points'!$D$3:$N$16,VLOOKUP(H$18,'Paramètres compétitions'!$B$49:$W$56,14,FALSE)+1,FALSE)</f>
        <v>20</v>
      </c>
      <c r="J11" s="3" t="str">
        <f>IF(VLOOKUP(J18,'Paramètres compétitions'!$B$49:$W$56,18,FALSE),VLOOKUP(J18,'Paramètres compétitions'!$B$49:$W$56,18,FALSE)+1,"")</f>
        <v/>
      </c>
      <c r="K11" s="3">
        <f>VLOOKUP($F11,'Grille points'!$D$3:$N$16,VLOOKUP(J$18,'Paramètres compétitions'!$B$49:$W$56,14,FALSE)+1,FALSE)</f>
        <v>20</v>
      </c>
      <c r="L11" s="3" t="str">
        <f>IF(VLOOKUP(L18,'Paramètres compétitions'!$B$49:$W$56,18,FALSE),VLOOKUP(L18,'Paramètres compétitions'!$B$49:$W$56,18,FALSE)+1,"")</f>
        <v/>
      </c>
      <c r="M11" s="3">
        <f>VLOOKUP($F11,'Grille points'!$D$3:$N$16,VLOOKUP(L$18,'Paramètres compétitions'!$B$49:$W$56,14,FALSE)+1,FALSE)</f>
        <v>20</v>
      </c>
      <c r="N11" s="3" t="str">
        <f>IF(VLOOKUP(N18,'Paramètres compétitions'!$B$49:$W$56,18,FALSE),VLOOKUP(N18,'Paramètres compétitions'!$B$49:$W$56,18,FALSE)+1,"")</f>
        <v/>
      </c>
      <c r="O11" s="3">
        <f>VLOOKUP($F11,'Grille points'!$D$3:$N$16,VLOOKUP(N$18,'Paramètres compétitions'!$B$49:$W$56,14,FALSE)+1,FALSE)</f>
        <v>80</v>
      </c>
      <c r="P11" s="3" t="str">
        <f>IF(VLOOKUP(P18,'Paramètres compétitions'!$B$49:$W$56,18,FALSE),VLOOKUP(P18,'Paramètres compétitions'!$B$49:$W$56,18,FALSE)+1,"")</f>
        <v/>
      </c>
      <c r="Q11" s="3">
        <f>VLOOKUP($F11,'Grille points'!$D$3:$N$16,VLOOKUP(P$18,'Paramètres compétitions'!$B$49:$W$56,14,FALSE)+1,FALSE)</f>
        <v>80</v>
      </c>
      <c r="R11" s="3" t="str">
        <f>IF(VLOOKUP(R18,'Paramètres compétitions'!$B$49:$W$56,18,FALSE),VLOOKUP(R18,'Paramètres compétitions'!$B$49:$W$56,18,FALSE)+1,"")</f>
        <v/>
      </c>
      <c r="S11" s="3">
        <f>VLOOKUP($F11,'Grille points'!$D$3:$N$16,VLOOKUP(R$18,'Paramètres compétitions'!$B$49:$W$56,14,FALSE)+1,FALSE)</f>
        <v>80</v>
      </c>
      <c r="T11" s="3" t="str">
        <f>IF(VLOOKUP(T18,'Paramètres compétitions'!$B$49:$W$56,18,FALSE),VLOOKUP(T18,'Paramètres compétitions'!$B$49:$W$56,18,FALSE)+1,"")</f>
        <v/>
      </c>
      <c r="U11" s="3">
        <f>VLOOKUP($F11,'Grille points'!$D$3:$N$16,VLOOKUP(T$18,'Paramètres compétitions'!$B$49:$W$56,14,FALSE)+1,FALSE)</f>
        <v>80</v>
      </c>
      <c r="V11" s="3" t="str">
        <f>IF(VLOOKUP(V18,'Paramètres compétitions'!$B$49:$W$56,18,FALSE),VLOOKUP(V18,'Paramètres compétitions'!$B$49:$W$56,18,FALSE)+1,"")</f>
        <v/>
      </c>
      <c r="W11" s="3">
        <f>VLOOKUP($F11,'Grille points'!$D$3:$N$16,VLOOKUP(V$18,'Paramètres compétitions'!$B$49:$W$56,14,FALSE)+1,FALSE)</f>
        <v>20</v>
      </c>
      <c r="X11" s="3"/>
      <c r="Y11" s="2"/>
      <c r="Z11" s="2"/>
      <c r="AA11" s="2"/>
      <c r="AB11" s="2"/>
      <c r="AC11" s="2"/>
      <c r="AD11" s="2"/>
      <c r="AE11" s="2"/>
      <c r="AF11" s="2"/>
      <c r="AG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3" t="str">
        <f>IF(VLOOKUP(H18,'Paramètres compétitions'!$B$49:$W$56,19,FALSE),VLOOKUP(H18,'Paramètres compétitions'!$B$49:$W$56,19,FALSE)+1,"")</f>
        <v/>
      </c>
      <c r="I12" s="3">
        <f>VLOOKUP($F12,'Grille points'!$D$3:$N$16,VLOOKUP(H$18,'Paramètres compétitions'!$B$49:$W$56,14,FALSE)+1,FALSE)</f>
        <v>15</v>
      </c>
      <c r="J12" s="3" t="str">
        <f>IF(VLOOKUP(J18,'Paramètres compétitions'!$B$49:$W$56,19,FALSE),VLOOKUP(J18,'Paramètres compétitions'!$B$49:$W$56,19,FALSE)+1,"")</f>
        <v/>
      </c>
      <c r="K12" s="3">
        <f>VLOOKUP($F12,'Grille points'!$D$3:$N$16,VLOOKUP(J$18,'Paramètres compétitions'!$B$49:$W$56,14,FALSE)+1,FALSE)</f>
        <v>15</v>
      </c>
      <c r="L12" s="3" t="str">
        <f>IF(VLOOKUP(L18,'Paramètres compétitions'!$B$49:$W$56,19,FALSE),VLOOKUP(L18,'Paramètres compétitions'!$B$49:$W$56,19,FALSE)+1,"")</f>
        <v/>
      </c>
      <c r="M12" s="3">
        <f>VLOOKUP($F12,'Grille points'!$D$3:$N$16,VLOOKUP(L$18,'Paramètres compétitions'!$B$49:$W$56,14,FALSE)+1,FALSE)</f>
        <v>15</v>
      </c>
      <c r="N12" s="3" t="str">
        <f>IF(VLOOKUP(N18,'Paramètres compétitions'!$B$49:$W$56,19,FALSE),VLOOKUP(N18,'Paramètres compétitions'!$B$49:$W$56,19,FALSE)+1,"")</f>
        <v/>
      </c>
      <c r="O12" s="3">
        <f>VLOOKUP($F12,'Grille points'!$D$3:$N$16,VLOOKUP(N$18,'Paramètres compétitions'!$B$49:$W$56,14,FALSE)+1,FALSE)</f>
        <v>50</v>
      </c>
      <c r="P12" s="3" t="str">
        <f>IF(VLOOKUP(P18,'Paramètres compétitions'!$B$49:$W$56,19,FALSE),VLOOKUP(P18,'Paramètres compétitions'!$B$49:$W$56,19,FALSE)+1,"")</f>
        <v/>
      </c>
      <c r="Q12" s="3">
        <f>VLOOKUP($F12,'Grille points'!$D$3:$N$16,VLOOKUP(P$18,'Paramètres compétitions'!$B$49:$W$56,14,FALSE)+1,FALSE)</f>
        <v>50</v>
      </c>
      <c r="R12" s="3" t="str">
        <f>IF(VLOOKUP(R18,'Paramètres compétitions'!$B$49:$W$56,19,FALSE),VLOOKUP(R18,'Paramètres compétitions'!$B$49:$W$56,19,FALSE)+1,"")</f>
        <v/>
      </c>
      <c r="S12" s="3">
        <f>VLOOKUP($F12,'Grille points'!$D$3:$N$16,VLOOKUP(R$18,'Paramètres compétitions'!$B$49:$W$56,14,FALSE)+1,FALSE)</f>
        <v>50</v>
      </c>
      <c r="T12" s="3" t="str">
        <f>IF(VLOOKUP(T18,'Paramètres compétitions'!$B$49:$W$56,19,FALSE),VLOOKUP(T18,'Paramètres compétitions'!$B$49:$W$56,19,FALSE)+1,"")</f>
        <v/>
      </c>
      <c r="U12" s="3">
        <f>VLOOKUP($F12,'Grille points'!$D$3:$N$16,VLOOKUP(T$18,'Paramètres compétitions'!$B$49:$W$56,14,FALSE)+1,FALSE)</f>
        <v>50</v>
      </c>
      <c r="V12" s="3" t="str">
        <f>IF(VLOOKUP(V18,'Paramètres compétitions'!$B$49:$W$56,19,FALSE),VLOOKUP(V18,'Paramètres compétitions'!$B$49:$W$56,19,FALSE)+1,"")</f>
        <v/>
      </c>
      <c r="W12" s="3">
        <f>VLOOKUP($F12,'Grille points'!$D$3:$N$16,VLOOKUP(V$18,'Paramètres compétitions'!$B$49:$W$56,14,FALSE)+1,FALSE)</f>
        <v>15</v>
      </c>
      <c r="X12" s="3"/>
      <c r="Y12" s="2"/>
      <c r="Z12" s="2"/>
      <c r="AA12" s="2"/>
      <c r="AB12" s="2"/>
      <c r="AC12" s="2"/>
      <c r="AD12" s="2"/>
      <c r="AE12" s="2"/>
      <c r="AF12" s="2"/>
      <c r="AG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3" t="str">
        <f>IF(VLOOKUP(H18,'Paramètres compétitions'!$B$49:$W$56,20,FALSE),VLOOKUP(H18,'Paramètres compétitions'!$B$49:$W$56,20,FALSE)+1,"")</f>
        <v/>
      </c>
      <c r="I13" s="3">
        <f>VLOOKUP($F13,'Grille points'!$D$3:$N$16,VLOOKUP(H$18,'Paramètres compétitions'!$B$49:$W$56,14,FALSE)+1,FALSE)</f>
        <v>10</v>
      </c>
      <c r="J13" s="3" t="str">
        <f>IF(VLOOKUP(J18,'Paramètres compétitions'!$B$49:$W$56,20,FALSE),VLOOKUP(J18,'Paramètres compétitions'!$B$49:$W$56,20,FALSE)+1,"")</f>
        <v/>
      </c>
      <c r="K13" s="3">
        <f>VLOOKUP($F13,'Grille points'!$D$3:$N$16,VLOOKUP(J$18,'Paramètres compétitions'!$B$49:$W$56,14,FALSE)+1,FALSE)</f>
        <v>10</v>
      </c>
      <c r="L13" s="3" t="str">
        <f>IF(VLOOKUP(L18,'Paramètres compétitions'!$B$49:$W$56,20,FALSE),VLOOKUP(L18,'Paramètres compétitions'!$B$49:$W$56,20,FALSE)+1,"")</f>
        <v/>
      </c>
      <c r="M13" s="3">
        <f>VLOOKUP($F13,'Grille points'!$D$3:$N$16,VLOOKUP(L$18,'Paramètres compétitions'!$B$49:$W$56,14,FALSE)+1,FALSE)</f>
        <v>10</v>
      </c>
      <c r="N13" s="3" t="str">
        <f>IF(VLOOKUP(N18,'Paramètres compétitions'!$B$49:$W$56,20,FALSE),VLOOKUP(N18,'Paramètres compétitions'!$B$49:$W$56,20,FALSE)+1,"")</f>
        <v/>
      </c>
      <c r="O13" s="3">
        <f>VLOOKUP($F13,'Grille points'!$D$3:$N$16,VLOOKUP(N$18,'Paramètres compétitions'!$B$49:$W$56,14,FALSE)+1,FALSE)</f>
        <v>30</v>
      </c>
      <c r="P13" s="3" t="str">
        <f>IF(VLOOKUP(P18,'Paramètres compétitions'!$B$49:$W$56,20,FALSE),VLOOKUP(P18,'Paramètres compétitions'!$B$49:$W$56,20,FALSE)+1,"")</f>
        <v/>
      </c>
      <c r="Q13" s="3">
        <f>VLOOKUP($F13,'Grille points'!$D$3:$N$16,VLOOKUP(P$18,'Paramètres compétitions'!$B$49:$W$56,14,FALSE)+1,FALSE)</f>
        <v>30</v>
      </c>
      <c r="R13" s="3" t="str">
        <f>IF(VLOOKUP(R18,'Paramètres compétitions'!$B$49:$W$56,20,FALSE),VLOOKUP(R18,'Paramètres compétitions'!$B$49:$W$56,20,FALSE)+1,"")</f>
        <v/>
      </c>
      <c r="S13" s="3">
        <f>VLOOKUP($F13,'Grille points'!$D$3:$N$16,VLOOKUP(R$18,'Paramètres compétitions'!$B$49:$W$56,14,FALSE)+1,FALSE)</f>
        <v>30</v>
      </c>
      <c r="T13" s="3" t="str">
        <f>IF(VLOOKUP(T18,'Paramètres compétitions'!$B$49:$W$56,20,FALSE),VLOOKUP(T18,'Paramètres compétitions'!$B$49:$W$56,20,FALSE)+1,"")</f>
        <v/>
      </c>
      <c r="U13" s="3">
        <f>VLOOKUP($F13,'Grille points'!$D$3:$N$16,VLOOKUP(T$18,'Paramètres compétitions'!$B$49:$W$56,14,FALSE)+1,FALSE)</f>
        <v>30</v>
      </c>
      <c r="V13" s="3" t="str">
        <f>IF(VLOOKUP(V18,'Paramètres compétitions'!$B$49:$W$56,20,FALSE),VLOOKUP(V18,'Paramètres compétitions'!$B$49:$W$56,20,FALSE)+1,"")</f>
        <v/>
      </c>
      <c r="W13" s="3">
        <f>VLOOKUP($F13,'Grille points'!$D$3:$N$16,VLOOKUP(V$18,'Paramètres compétitions'!$B$49:$W$56,14,FALSE)+1,FALSE)</f>
        <v>10</v>
      </c>
      <c r="X13" s="3"/>
      <c r="Y13" s="2"/>
      <c r="Z13" s="2"/>
      <c r="AA13" s="2"/>
      <c r="AB13" s="2"/>
      <c r="AC13" s="2"/>
      <c r="AD13" s="2"/>
      <c r="AE13" s="2"/>
      <c r="AF13" s="2"/>
      <c r="AG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3" t="str">
        <f>VLOOKUP(H18,'Paramètres compétitions'!$B$49:$W$56,22,FALSE)</f>
        <v/>
      </c>
      <c r="I14" s="3">
        <f>VLOOKUP($F14,'Grille points'!$D$3:$N$16,VLOOKUP(H$18,'Paramètres compétitions'!$B$49:$W$56,14,FALSE)+1,FALSE)</f>
        <v>0</v>
      </c>
      <c r="J14" s="3" t="str">
        <f>VLOOKUP(J18,'Paramètres compétitions'!$B$49:$W$56,22,FALSE)</f>
        <v/>
      </c>
      <c r="K14" s="3">
        <f>VLOOKUP($F14,'Grille points'!$D$3:$N$16,VLOOKUP(J$18,'Paramètres compétitions'!$B$49:$W$56,14,FALSE)+1,FALSE)</f>
        <v>0</v>
      </c>
      <c r="L14" s="3" t="str">
        <f>VLOOKUP(L18,'Paramètres compétitions'!$B$49:$W$56,22,FALSE)</f>
        <v/>
      </c>
      <c r="M14" s="3">
        <f>VLOOKUP($F14,'Grille points'!$D$3:$N$16,VLOOKUP(L$18,'Paramètres compétitions'!$B$49:$W$56,14,FALSE)+1,FALSE)</f>
        <v>0</v>
      </c>
      <c r="N14" s="3">
        <f>VLOOKUP(N18,'Paramètres compétitions'!$B$49:$W$56,22,FALSE)</f>
        <v>124</v>
      </c>
      <c r="O14" s="3">
        <f>VLOOKUP($F14,'Grille points'!$D$3:$N$16,VLOOKUP(N$18,'Paramètres compétitions'!$B$49:$W$56,14,FALSE)+1,FALSE)</f>
        <v>0</v>
      </c>
      <c r="P14" s="3">
        <f>VLOOKUP(P18,'Paramètres compétitions'!$B$49:$W$56,22,FALSE)</f>
        <v>158</v>
      </c>
      <c r="Q14" s="3">
        <f>VLOOKUP($F14,'Grille points'!$D$3:$N$16,VLOOKUP(P$18,'Paramètres compétitions'!$B$49:$W$56,14,FALSE)+1,FALSE)</f>
        <v>0</v>
      </c>
      <c r="R14" s="3">
        <f>VLOOKUP(R18,'Paramètres compétitions'!$B$49:$W$56,22,FALSE)</f>
        <v>143</v>
      </c>
      <c r="S14" s="3">
        <f>VLOOKUP($F14,'Grille points'!$D$3:$N$16,VLOOKUP(R$18,'Paramètres compétitions'!$B$49:$W$56,14,FALSE)+1,FALSE)</f>
        <v>0</v>
      </c>
      <c r="T14" s="3">
        <f>VLOOKUP(T18,'Paramètres compétitions'!$B$49:$W$56,22,FALSE)</f>
        <v>131</v>
      </c>
      <c r="U14" s="3">
        <f>VLOOKUP($F14,'Grille points'!$D$3:$N$16,VLOOKUP(T$18,'Paramètres compétitions'!$B$49:$W$56,14,FALSE)+1,FALSE)</f>
        <v>0</v>
      </c>
      <c r="V14" s="3" t="str">
        <f>VLOOKUP(V18,'Paramètres compétitions'!$B$49:$W$56,22,FALSE)</f>
        <v/>
      </c>
      <c r="W14" s="3">
        <f>VLOOKUP($F14,'Grille points'!$D$3:$N$16,VLOOKUP(V$18,'Paramètres compétitions'!$B$49:$W$56,14,FALSE)+1,FALSE)</f>
        <v>0</v>
      </c>
      <c r="X14" s="3"/>
      <c r="Y14" s="2"/>
      <c r="Z14" s="2"/>
      <c r="AA14" s="2"/>
      <c r="AB14" s="2"/>
      <c r="AC14" s="2"/>
      <c r="AD14" s="2"/>
      <c r="AE14" s="2"/>
      <c r="AF14" s="2"/>
      <c r="AG14" s="2"/>
    </row>
    <row r="15" ht="12.75" hidden="1" customHeight="1">
      <c r="A15" s="1"/>
      <c r="B15" s="2"/>
      <c r="C15" s="2"/>
      <c r="D15" s="3"/>
      <c r="E15" s="2"/>
      <c r="F15" s="1"/>
      <c r="G15" s="4"/>
      <c r="H15" s="3" t="s">
        <v>14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2"/>
      <c r="AA15" s="2"/>
      <c r="AB15" s="2"/>
      <c r="AC15" s="2"/>
      <c r="AD15" s="2"/>
      <c r="AE15" s="2"/>
      <c r="AF15" s="2"/>
      <c r="AG15" s="2"/>
    </row>
    <row r="16" ht="13.5" customHeight="1">
      <c r="A16" s="1"/>
      <c r="B16" s="2"/>
      <c r="C16" s="2"/>
      <c r="D16" s="3"/>
      <c r="E16" s="2"/>
      <c r="F16" s="1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2"/>
      <c r="Z16" s="2"/>
      <c r="AA16" s="2"/>
      <c r="AB16" s="2"/>
      <c r="AC16" s="2"/>
      <c r="AD16" s="2"/>
      <c r="AE16" s="2"/>
      <c r="AF16" s="2"/>
      <c r="AG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10" t="s">
        <v>16</v>
      </c>
      <c r="I17" s="11"/>
      <c r="J17" s="11"/>
      <c r="K17" s="11"/>
      <c r="L17" s="11"/>
      <c r="M17" s="12"/>
      <c r="N17" s="13" t="s">
        <v>17</v>
      </c>
      <c r="O17" s="11"/>
      <c r="P17" s="11"/>
      <c r="Q17" s="11"/>
      <c r="R17" s="11"/>
      <c r="S17" s="11"/>
      <c r="T17" s="11"/>
      <c r="U17" s="11"/>
      <c r="V17" s="11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ht="212.25" customHeight="1">
      <c r="A18" s="14"/>
      <c r="B18" s="15"/>
      <c r="C18" s="15"/>
      <c r="D18" s="16"/>
      <c r="E18" s="15"/>
      <c r="F18" s="16"/>
      <c r="G18" s="17"/>
      <c r="H18" s="18" t="str">
        <f>'Paramètres compétitions'!B49</f>
        <v>ANTONY</v>
      </c>
      <c r="I18" s="19" t="s">
        <v>18</v>
      </c>
      <c r="J18" s="20" t="str">
        <f>'Paramètres compétitions'!B50</f>
        <v>VALENCE</v>
      </c>
      <c r="K18" s="19" t="s">
        <v>18</v>
      </c>
      <c r="L18" s="20" t="str">
        <f>'Paramètres compétitions'!B51</f>
        <v>MELUN</v>
      </c>
      <c r="M18" s="21" t="s">
        <v>18</v>
      </c>
      <c r="N18" s="18" t="str">
        <f>'Paramètres compétitions'!B52</f>
        <v>LE CAIRE</v>
      </c>
      <c r="O18" s="19" t="s">
        <v>18</v>
      </c>
      <c r="P18" s="20" t="str">
        <f>'Paramètres compétitions'!B53</f>
        <v>ST MAUR</v>
      </c>
      <c r="Q18" s="19" t="s">
        <v>18</v>
      </c>
      <c r="R18" s="20" t="str">
        <f>'Paramètres compétitions'!B54</f>
        <v>KATOWICE</v>
      </c>
      <c r="S18" s="19" t="s">
        <v>18</v>
      </c>
      <c r="T18" s="20" t="str">
        <f>'Paramètres compétitions'!B55</f>
        <v>TURIN</v>
      </c>
      <c r="U18" s="19" t="s">
        <v>18</v>
      </c>
      <c r="V18" s="20" t="str">
        <f>'Paramètres compétitions'!B56</f>
        <v>TAUBER.</v>
      </c>
      <c r="W18" s="21" t="s">
        <v>18</v>
      </c>
      <c r="X18" s="22"/>
      <c r="Y18" s="23"/>
      <c r="Z18" s="23"/>
      <c r="AA18" s="23"/>
      <c r="AB18" s="23"/>
      <c r="AC18" s="23"/>
      <c r="AD18" s="23"/>
      <c r="AE18" s="23"/>
      <c r="AF18" s="22"/>
      <c r="AG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28">
        <f>VLOOKUP(H18,'Paramètres compétitions'!$B$49:$W$56,2,FALSE)</f>
        <v>43737</v>
      </c>
      <c r="I19" s="29"/>
      <c r="J19" s="30">
        <f>VLOOKUP(J18,'Paramètres compétitions'!$B$49:$W$56,2,FALSE)</f>
        <v>43744</v>
      </c>
      <c r="K19" s="29"/>
      <c r="L19" s="30">
        <f>VLOOKUP(L18,'Paramètres compétitions'!$B$49:$W$56,2,FALSE)</f>
        <v>43926</v>
      </c>
      <c r="M19" s="31"/>
      <c r="N19" s="28">
        <f>VLOOKUP(N18,'Paramètres compétitions'!$B$49:$W$56,2,FALSE)</f>
        <v>43793</v>
      </c>
      <c r="O19" s="29"/>
      <c r="P19" s="30">
        <f>VLOOKUP(P18,'Paramètres compétitions'!$B$49:$W$56,2,FALSE)</f>
        <v>43814</v>
      </c>
      <c r="Q19" s="29"/>
      <c r="R19" s="30">
        <f>VLOOKUP(R18,'Paramètres compétitions'!$B$49:$W$56,2,FALSE)</f>
        <v>43842</v>
      </c>
      <c r="S19" s="29"/>
      <c r="T19" s="30">
        <f>VLOOKUP(T18,'Paramètres compétitions'!$B$49:$W$56,2,FALSE)</f>
        <v>43870</v>
      </c>
      <c r="U19" s="29"/>
      <c r="V19" s="30">
        <f>VLOOKUP(V18,'Paramètres compétitions'!$B$49:$W$56,2,FALSE)</f>
        <v>43954</v>
      </c>
      <c r="W19" s="31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33">
        <f>VLOOKUP(H18,'Paramètres compétitions'!$B$49:$W$56,10,FALSE)</f>
        <v>1.08</v>
      </c>
      <c r="I20" s="34"/>
      <c r="J20" s="35">
        <f>VLOOKUP(J18,'Paramètres compétitions'!$B$49:$W$56,10,FALSE)</f>
        <v>0.75</v>
      </c>
      <c r="K20" s="34"/>
      <c r="L20" s="35">
        <f>VLOOKUP(L18,'Paramètres compétitions'!$B$49:$W$56,10,FALSE)</f>
        <v>0.75</v>
      </c>
      <c r="M20" s="36"/>
      <c r="N20" s="33">
        <f>VLOOKUP(N18,'Paramètres compétitions'!$B$49:$W$56,10,FALSE)</f>
        <v>2.73</v>
      </c>
      <c r="O20" s="34"/>
      <c r="P20" s="35">
        <f>VLOOKUP(P18,'Paramètres compétitions'!$B$49:$W$56,10,FALSE)</f>
        <v>2.87</v>
      </c>
      <c r="Q20" s="34"/>
      <c r="R20" s="35">
        <f>VLOOKUP(R18,'Paramètres compétitions'!$B$49:$W$56,10,FALSE)</f>
        <v>2.82</v>
      </c>
      <c r="S20" s="34"/>
      <c r="T20" s="35">
        <f>VLOOKUP(T18,'Paramètres compétitions'!$B$49:$W$56,10,FALSE)</f>
        <v>2.77</v>
      </c>
      <c r="U20" s="34"/>
      <c r="V20" s="35">
        <f>VLOOKUP(V18,'Paramètres compétitions'!$B$49:$W$56,10,FALSE)</f>
        <v>1</v>
      </c>
      <c r="W20" s="36"/>
      <c r="X20" s="2"/>
      <c r="Y20" s="32"/>
      <c r="Z20" s="32"/>
      <c r="AA20" s="32"/>
      <c r="AB20" s="32"/>
      <c r="AC20" s="32"/>
      <c r="AD20" s="32"/>
      <c r="AE20" s="32"/>
      <c r="AF20" s="32"/>
      <c r="AG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33" t="str">
        <f>VLOOKUP(H18,'Paramètres compétitions'!$B$49:$W$56,13,FALSE)</f>
        <v>V</v>
      </c>
      <c r="I21" s="40"/>
      <c r="J21" s="35" t="str">
        <f>VLOOKUP(J18,'Paramètres compétitions'!$B$49:$W$56,13,FALSE)</f>
        <v>V</v>
      </c>
      <c r="K21" s="40"/>
      <c r="L21" s="35" t="str">
        <f>VLOOKUP(L18,'Paramètres compétitions'!$B$49:$W$56,13,FALSE)</f>
        <v>V</v>
      </c>
      <c r="M21" s="41"/>
      <c r="N21" s="33" t="str">
        <f>VLOOKUP(N18,'Paramètres compétitions'!$B$49:$W$56,13,FALSE)</f>
        <v>II</v>
      </c>
      <c r="O21" s="40"/>
      <c r="P21" s="35" t="str">
        <f>VLOOKUP(P18,'Paramètres compétitions'!$B$49:$W$56,13,FALSE)</f>
        <v>II</v>
      </c>
      <c r="Q21" s="40"/>
      <c r="R21" s="35" t="str">
        <f>VLOOKUP(R18,'Paramètres compétitions'!$B$49:$W$56,13,FALSE)</f>
        <v>II</v>
      </c>
      <c r="S21" s="40"/>
      <c r="T21" s="35" t="str">
        <f>VLOOKUP(T18,'Paramètres compétitions'!$B$49:$W$56,13,FALSE)</f>
        <v>II</v>
      </c>
      <c r="U21" s="40"/>
      <c r="V21" s="35" t="str">
        <f>VLOOKUP(V18,'Paramètres compétitions'!$B$49:$W$56,13,FALSE)</f>
        <v>V</v>
      </c>
      <c r="W21" s="41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47"/>
      <c r="I22" s="48"/>
      <c r="J22" s="49"/>
      <c r="K22" s="48"/>
      <c r="L22" s="49"/>
      <c r="M22" s="50"/>
      <c r="N22" s="47"/>
      <c r="O22" s="48"/>
      <c r="P22" s="49"/>
      <c r="Q22" s="48"/>
      <c r="R22" s="49"/>
      <c r="S22" s="48"/>
      <c r="T22" s="49"/>
      <c r="U22" s="48"/>
      <c r="V22" s="49"/>
      <c r="W22" s="50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ht="12.75" customHeight="1">
      <c r="A23" s="53">
        <f t="shared" ref="A23:A37" si="1">ROW()-22</f>
        <v>1</v>
      </c>
      <c r="B23" s="55" t="s">
        <v>30</v>
      </c>
      <c r="C23" s="55" t="s">
        <v>33</v>
      </c>
      <c r="D23" s="56">
        <v>1989.0</v>
      </c>
      <c r="E23" s="55" t="s">
        <v>31</v>
      </c>
      <c r="F23" s="53" t="s">
        <v>32</v>
      </c>
      <c r="G23" s="57">
        <f t="shared" ref="G23:G37" si="2">SUM(AB23:AG23)-SMALL(AB23:AG23,1)</f>
        <v>260</v>
      </c>
      <c r="H23" s="58">
        <v>27.0</v>
      </c>
      <c r="I23" s="40">
        <f t="shared" ref="I23:I37" si="3">IF(H23,VLOOKUP(H23,H$1:I$14,2,TRUE),"")</f>
        <v>130</v>
      </c>
      <c r="J23" s="38"/>
      <c r="K23" s="40" t="str">
        <f t="shared" ref="K23:K37" si="4">IF(J23,VLOOKUP(J23,J$1:K$14,2,TRUE),"")</f>
        <v/>
      </c>
      <c r="L23" s="38"/>
      <c r="M23" s="40" t="str">
        <f t="shared" ref="M23:M37" si="5">IF(L23,VLOOKUP(L23,L$1:M$14,2,TRUE),"")</f>
        <v/>
      </c>
      <c r="N23" s="58">
        <v>108.0</v>
      </c>
      <c r="O23" s="40">
        <f t="shared" ref="O23:O37" si="6">IF(N23,VLOOKUP(N23,N$1:O$14,2,TRUE),"")</f>
        <v>130</v>
      </c>
      <c r="P23" s="38">
        <v>162.0</v>
      </c>
      <c r="Q23" s="40">
        <f t="shared" ref="Q23:Q37" si="7">IF(P23,VLOOKUP(P23,P$1:Q$14,2,TRUE),"")</f>
        <v>0</v>
      </c>
      <c r="R23" s="38">
        <v>159.0</v>
      </c>
      <c r="S23" s="40">
        <f t="shared" ref="S23:S37" si="8">IF(R23,VLOOKUP(R23,R$1:S$14,2,TRUE),"")</f>
        <v>0</v>
      </c>
      <c r="T23" s="59">
        <v>162.0</v>
      </c>
      <c r="U23" s="40">
        <f t="shared" ref="U23:U37" si="9">IF(T23,VLOOKUP(T23,T$1:U$14,2,TRUE),"")</f>
        <v>0</v>
      </c>
      <c r="V23" s="38"/>
      <c r="W23" s="40" t="str">
        <f t="shared" ref="W23:W37" si="10">IF(V23,VLOOKUP(V23,V$1:W$14,2,TRUE),"")</f>
        <v/>
      </c>
      <c r="X23" s="2"/>
      <c r="Y23" s="60">
        <f t="shared" ref="Y23:Y37" si="11">IF(I23="",0,I23)</f>
        <v>130</v>
      </c>
      <c r="Z23" s="60">
        <f t="shared" ref="Z23:Z37" si="12">IF(K23="",0,K23)</f>
        <v>0</v>
      </c>
      <c r="AA23" s="60">
        <f t="shared" ref="AA23:AA37" si="13">IF(M23="",0,M23)</f>
        <v>0</v>
      </c>
      <c r="AB23" s="2">
        <f t="shared" ref="AB23:AB37" si="14">LARGE(Y23:AA23,1)</f>
        <v>130</v>
      </c>
      <c r="AC23" s="2">
        <f t="shared" ref="AC23:AC37" si="15">IF(O23="",0,O23)</f>
        <v>130</v>
      </c>
      <c r="AD23" s="2">
        <f t="shared" ref="AD23:AD37" si="16">IF(Q23="",0,Q23)</f>
        <v>0</v>
      </c>
      <c r="AE23" s="2">
        <f t="shared" ref="AE23:AE37" si="17">IF(S23="",0,S23)</f>
        <v>0</v>
      </c>
      <c r="AF23" s="2">
        <f t="shared" ref="AF23:AF37" si="18">IF(U23="",0,U23)</f>
        <v>0</v>
      </c>
      <c r="AG23" s="2">
        <f t="shared" ref="AG23:AG37" si="19">IF(W23="",0,W23)</f>
        <v>0</v>
      </c>
    </row>
    <row r="24" ht="12.75" customHeight="1">
      <c r="A24" s="53">
        <f t="shared" si="1"/>
        <v>2</v>
      </c>
      <c r="B24" s="55"/>
      <c r="C24" s="55"/>
      <c r="D24" s="56"/>
      <c r="E24" s="55"/>
      <c r="F24" s="53" t="s">
        <v>32</v>
      </c>
      <c r="G24" s="57">
        <f t="shared" si="2"/>
        <v>0</v>
      </c>
      <c r="H24" s="58"/>
      <c r="I24" s="40" t="str">
        <f t="shared" si="3"/>
        <v/>
      </c>
      <c r="J24" s="38"/>
      <c r="K24" s="40" t="str">
        <f t="shared" si="4"/>
        <v/>
      </c>
      <c r="L24" s="38"/>
      <c r="M24" s="40" t="str">
        <f t="shared" si="5"/>
        <v/>
      </c>
      <c r="N24" s="58"/>
      <c r="O24" s="40" t="str">
        <f t="shared" si="6"/>
        <v/>
      </c>
      <c r="P24" s="38"/>
      <c r="Q24" s="40" t="str">
        <f t="shared" si="7"/>
        <v/>
      </c>
      <c r="R24" s="38"/>
      <c r="S24" s="40" t="str">
        <f t="shared" si="8"/>
        <v/>
      </c>
      <c r="T24" s="38"/>
      <c r="U24" s="40" t="str">
        <f t="shared" si="9"/>
        <v/>
      </c>
      <c r="V24" s="38"/>
      <c r="W24" s="40" t="str">
        <f t="shared" si="10"/>
        <v/>
      </c>
      <c r="X24" s="2"/>
      <c r="Y24" s="60">
        <f t="shared" si="11"/>
        <v>0</v>
      </c>
      <c r="Z24" s="60">
        <f t="shared" si="12"/>
        <v>0</v>
      </c>
      <c r="AA24" s="60">
        <f t="shared" si="13"/>
        <v>0</v>
      </c>
      <c r="AB24" s="2">
        <f t="shared" si="14"/>
        <v>0</v>
      </c>
      <c r="AC24" s="2">
        <f t="shared" si="15"/>
        <v>0</v>
      </c>
      <c r="AD24" s="2">
        <f t="shared" si="16"/>
        <v>0</v>
      </c>
      <c r="AE24" s="2">
        <f t="shared" si="17"/>
        <v>0</v>
      </c>
      <c r="AF24" s="2">
        <f t="shared" si="18"/>
        <v>0</v>
      </c>
      <c r="AG24" s="2">
        <f t="shared" si="19"/>
        <v>0</v>
      </c>
    </row>
    <row r="25" ht="12.75" customHeight="1">
      <c r="A25" s="53">
        <f t="shared" si="1"/>
        <v>3</v>
      </c>
      <c r="B25" s="55"/>
      <c r="C25" s="55"/>
      <c r="D25" s="56"/>
      <c r="E25" s="55"/>
      <c r="F25" s="53" t="s">
        <v>32</v>
      </c>
      <c r="G25" s="57">
        <f t="shared" si="2"/>
        <v>0</v>
      </c>
      <c r="H25" s="58"/>
      <c r="I25" s="40" t="str">
        <f t="shared" si="3"/>
        <v/>
      </c>
      <c r="J25" s="38"/>
      <c r="K25" s="40" t="str">
        <f t="shared" si="4"/>
        <v/>
      </c>
      <c r="L25" s="38"/>
      <c r="M25" s="40" t="str">
        <f t="shared" si="5"/>
        <v/>
      </c>
      <c r="N25" s="58"/>
      <c r="O25" s="40" t="str">
        <f t="shared" si="6"/>
        <v/>
      </c>
      <c r="P25" s="38"/>
      <c r="Q25" s="40" t="str">
        <f t="shared" si="7"/>
        <v/>
      </c>
      <c r="R25" s="38"/>
      <c r="S25" s="40" t="str">
        <f t="shared" si="8"/>
        <v/>
      </c>
      <c r="T25" s="38"/>
      <c r="U25" s="40" t="str">
        <f t="shared" si="9"/>
        <v/>
      </c>
      <c r="V25" s="38"/>
      <c r="W25" s="40" t="str">
        <f t="shared" si="10"/>
        <v/>
      </c>
      <c r="X25" s="2"/>
      <c r="Y25" s="60">
        <f t="shared" si="11"/>
        <v>0</v>
      </c>
      <c r="Z25" s="60">
        <f t="shared" si="12"/>
        <v>0</v>
      </c>
      <c r="AA25" s="60">
        <f t="shared" si="13"/>
        <v>0</v>
      </c>
      <c r="AB25" s="2">
        <f t="shared" si="14"/>
        <v>0</v>
      </c>
      <c r="AC25" s="2">
        <f t="shared" si="15"/>
        <v>0</v>
      </c>
      <c r="AD25" s="2">
        <f t="shared" si="16"/>
        <v>0</v>
      </c>
      <c r="AE25" s="2">
        <f t="shared" si="17"/>
        <v>0</v>
      </c>
      <c r="AF25" s="2">
        <f t="shared" si="18"/>
        <v>0</v>
      </c>
      <c r="AG25" s="2">
        <f t="shared" si="19"/>
        <v>0</v>
      </c>
    </row>
    <row r="26" ht="12.75" customHeight="1">
      <c r="A26" s="53">
        <f t="shared" si="1"/>
        <v>4</v>
      </c>
      <c r="B26" s="55"/>
      <c r="C26" s="55"/>
      <c r="D26" s="56"/>
      <c r="E26" s="55"/>
      <c r="F26" s="53" t="s">
        <v>32</v>
      </c>
      <c r="G26" s="57">
        <f t="shared" si="2"/>
        <v>0</v>
      </c>
      <c r="H26" s="58"/>
      <c r="I26" s="40" t="str">
        <f t="shared" si="3"/>
        <v/>
      </c>
      <c r="J26" s="38"/>
      <c r="K26" s="40" t="str">
        <f t="shared" si="4"/>
        <v/>
      </c>
      <c r="L26" s="38"/>
      <c r="M26" s="40" t="str">
        <f t="shared" si="5"/>
        <v/>
      </c>
      <c r="N26" s="58"/>
      <c r="O26" s="40" t="str">
        <f t="shared" si="6"/>
        <v/>
      </c>
      <c r="P26" s="38"/>
      <c r="Q26" s="40" t="str">
        <f t="shared" si="7"/>
        <v/>
      </c>
      <c r="R26" s="38"/>
      <c r="S26" s="40" t="str">
        <f t="shared" si="8"/>
        <v/>
      </c>
      <c r="T26" s="38"/>
      <c r="U26" s="40" t="str">
        <f t="shared" si="9"/>
        <v/>
      </c>
      <c r="V26" s="38"/>
      <c r="W26" s="40" t="str">
        <f t="shared" si="10"/>
        <v/>
      </c>
      <c r="X26" s="2"/>
      <c r="Y26" s="60">
        <f t="shared" si="11"/>
        <v>0</v>
      </c>
      <c r="Z26" s="60">
        <f t="shared" si="12"/>
        <v>0</v>
      </c>
      <c r="AA26" s="60">
        <f t="shared" si="13"/>
        <v>0</v>
      </c>
      <c r="AB26" s="2">
        <f t="shared" si="14"/>
        <v>0</v>
      </c>
      <c r="AC26" s="2">
        <f t="shared" si="15"/>
        <v>0</v>
      </c>
      <c r="AD26" s="2">
        <f t="shared" si="16"/>
        <v>0</v>
      </c>
      <c r="AE26" s="2">
        <f t="shared" si="17"/>
        <v>0</v>
      </c>
      <c r="AF26" s="2">
        <f t="shared" si="18"/>
        <v>0</v>
      </c>
      <c r="AG26" s="2">
        <f t="shared" si="19"/>
        <v>0</v>
      </c>
    </row>
    <row r="27" ht="12.75" customHeight="1">
      <c r="A27" s="53">
        <f t="shared" si="1"/>
        <v>5</v>
      </c>
      <c r="B27" s="55"/>
      <c r="C27" s="55"/>
      <c r="D27" s="56"/>
      <c r="E27" s="55"/>
      <c r="F27" s="53" t="s">
        <v>32</v>
      </c>
      <c r="G27" s="57">
        <f t="shared" si="2"/>
        <v>0</v>
      </c>
      <c r="H27" s="58"/>
      <c r="I27" s="40" t="str">
        <f t="shared" si="3"/>
        <v/>
      </c>
      <c r="J27" s="38"/>
      <c r="K27" s="40" t="str">
        <f t="shared" si="4"/>
        <v/>
      </c>
      <c r="L27" s="38"/>
      <c r="M27" s="40" t="str">
        <f t="shared" si="5"/>
        <v/>
      </c>
      <c r="N27" s="58"/>
      <c r="O27" s="40" t="str">
        <f t="shared" si="6"/>
        <v/>
      </c>
      <c r="P27" s="38"/>
      <c r="Q27" s="40" t="str">
        <f t="shared" si="7"/>
        <v/>
      </c>
      <c r="R27" s="38"/>
      <c r="S27" s="40" t="str">
        <f t="shared" si="8"/>
        <v/>
      </c>
      <c r="T27" s="38"/>
      <c r="U27" s="40" t="str">
        <f t="shared" si="9"/>
        <v/>
      </c>
      <c r="V27" s="38"/>
      <c r="W27" s="40" t="str">
        <f t="shared" si="10"/>
        <v/>
      </c>
      <c r="X27" s="2"/>
      <c r="Y27" s="60">
        <f t="shared" si="11"/>
        <v>0</v>
      </c>
      <c r="Z27" s="60">
        <f t="shared" si="12"/>
        <v>0</v>
      </c>
      <c r="AA27" s="60">
        <f t="shared" si="13"/>
        <v>0</v>
      </c>
      <c r="AB27" s="2">
        <f t="shared" si="14"/>
        <v>0</v>
      </c>
      <c r="AC27" s="2">
        <f t="shared" si="15"/>
        <v>0</v>
      </c>
      <c r="AD27" s="2">
        <f t="shared" si="16"/>
        <v>0</v>
      </c>
      <c r="AE27" s="2">
        <f t="shared" si="17"/>
        <v>0</v>
      </c>
      <c r="AF27" s="2">
        <f t="shared" si="18"/>
        <v>0</v>
      </c>
      <c r="AG27" s="2">
        <f t="shared" si="19"/>
        <v>0</v>
      </c>
    </row>
    <row r="28" ht="12.75" customHeight="1">
      <c r="A28" s="53">
        <f t="shared" si="1"/>
        <v>6</v>
      </c>
      <c r="B28" s="55"/>
      <c r="C28" s="55"/>
      <c r="D28" s="56"/>
      <c r="E28" s="55"/>
      <c r="F28" s="53" t="s">
        <v>32</v>
      </c>
      <c r="G28" s="57">
        <f t="shared" si="2"/>
        <v>0</v>
      </c>
      <c r="H28" s="58"/>
      <c r="I28" s="40" t="str">
        <f t="shared" si="3"/>
        <v/>
      </c>
      <c r="J28" s="38"/>
      <c r="K28" s="40" t="str">
        <f t="shared" si="4"/>
        <v/>
      </c>
      <c r="L28" s="38"/>
      <c r="M28" s="40" t="str">
        <f t="shared" si="5"/>
        <v/>
      </c>
      <c r="N28" s="58"/>
      <c r="O28" s="40" t="str">
        <f t="shared" si="6"/>
        <v/>
      </c>
      <c r="P28" s="38"/>
      <c r="Q28" s="40" t="str">
        <f t="shared" si="7"/>
        <v/>
      </c>
      <c r="R28" s="38"/>
      <c r="S28" s="40" t="str">
        <f t="shared" si="8"/>
        <v/>
      </c>
      <c r="T28" s="38"/>
      <c r="U28" s="40" t="str">
        <f t="shared" si="9"/>
        <v/>
      </c>
      <c r="V28" s="38"/>
      <c r="W28" s="40" t="str">
        <f t="shared" si="10"/>
        <v/>
      </c>
      <c r="X28" s="2"/>
      <c r="Y28" s="60">
        <f t="shared" si="11"/>
        <v>0</v>
      </c>
      <c r="Z28" s="60">
        <f t="shared" si="12"/>
        <v>0</v>
      </c>
      <c r="AA28" s="60">
        <f t="shared" si="13"/>
        <v>0</v>
      </c>
      <c r="AB28" s="2">
        <f t="shared" si="14"/>
        <v>0</v>
      </c>
      <c r="AC28" s="2">
        <f t="shared" si="15"/>
        <v>0</v>
      </c>
      <c r="AD28" s="2">
        <f t="shared" si="16"/>
        <v>0</v>
      </c>
      <c r="AE28" s="2">
        <f t="shared" si="17"/>
        <v>0</v>
      </c>
      <c r="AF28" s="2">
        <f t="shared" si="18"/>
        <v>0</v>
      </c>
      <c r="AG28" s="2">
        <f t="shared" si="19"/>
        <v>0</v>
      </c>
    </row>
    <row r="29" ht="12.75" customHeight="1">
      <c r="A29" s="53">
        <f t="shared" si="1"/>
        <v>7</v>
      </c>
      <c r="B29" s="55"/>
      <c r="C29" s="55"/>
      <c r="D29" s="56"/>
      <c r="E29" s="55"/>
      <c r="F29" s="53" t="s">
        <v>32</v>
      </c>
      <c r="G29" s="57">
        <f t="shared" si="2"/>
        <v>0</v>
      </c>
      <c r="H29" s="58"/>
      <c r="I29" s="40" t="str">
        <f t="shared" si="3"/>
        <v/>
      </c>
      <c r="J29" s="38"/>
      <c r="K29" s="40" t="str">
        <f t="shared" si="4"/>
        <v/>
      </c>
      <c r="L29" s="38"/>
      <c r="M29" s="40" t="str">
        <f t="shared" si="5"/>
        <v/>
      </c>
      <c r="N29" s="58"/>
      <c r="O29" s="40" t="str">
        <f t="shared" si="6"/>
        <v/>
      </c>
      <c r="P29" s="38"/>
      <c r="Q29" s="40" t="str">
        <f t="shared" si="7"/>
        <v/>
      </c>
      <c r="R29" s="38"/>
      <c r="S29" s="40" t="str">
        <f t="shared" si="8"/>
        <v/>
      </c>
      <c r="T29" s="38"/>
      <c r="U29" s="40" t="str">
        <f t="shared" si="9"/>
        <v/>
      </c>
      <c r="V29" s="38"/>
      <c r="W29" s="40" t="str">
        <f t="shared" si="10"/>
        <v/>
      </c>
      <c r="X29" s="2"/>
      <c r="Y29" s="60">
        <f t="shared" si="11"/>
        <v>0</v>
      </c>
      <c r="Z29" s="60">
        <f t="shared" si="12"/>
        <v>0</v>
      </c>
      <c r="AA29" s="60">
        <f t="shared" si="13"/>
        <v>0</v>
      </c>
      <c r="AB29" s="2">
        <f t="shared" si="14"/>
        <v>0</v>
      </c>
      <c r="AC29" s="2">
        <f t="shared" si="15"/>
        <v>0</v>
      </c>
      <c r="AD29" s="2">
        <f t="shared" si="16"/>
        <v>0</v>
      </c>
      <c r="AE29" s="2">
        <f t="shared" si="17"/>
        <v>0</v>
      </c>
      <c r="AF29" s="2">
        <f t="shared" si="18"/>
        <v>0</v>
      </c>
      <c r="AG29" s="2">
        <f t="shared" si="19"/>
        <v>0</v>
      </c>
    </row>
    <row r="30" ht="12.75" customHeight="1">
      <c r="A30" s="53">
        <f t="shared" si="1"/>
        <v>8</v>
      </c>
      <c r="B30" s="55"/>
      <c r="C30" s="55"/>
      <c r="D30" s="56"/>
      <c r="E30" s="55"/>
      <c r="F30" s="53" t="s">
        <v>32</v>
      </c>
      <c r="G30" s="57">
        <f t="shared" si="2"/>
        <v>0</v>
      </c>
      <c r="H30" s="58"/>
      <c r="I30" s="40" t="str">
        <f t="shared" si="3"/>
        <v/>
      </c>
      <c r="J30" s="38"/>
      <c r="K30" s="40" t="str">
        <f t="shared" si="4"/>
        <v/>
      </c>
      <c r="L30" s="38"/>
      <c r="M30" s="40" t="str">
        <f t="shared" si="5"/>
        <v/>
      </c>
      <c r="N30" s="58"/>
      <c r="O30" s="40" t="str">
        <f t="shared" si="6"/>
        <v/>
      </c>
      <c r="P30" s="38"/>
      <c r="Q30" s="40" t="str">
        <f t="shared" si="7"/>
        <v/>
      </c>
      <c r="R30" s="38"/>
      <c r="S30" s="40" t="str">
        <f t="shared" si="8"/>
        <v/>
      </c>
      <c r="T30" s="38"/>
      <c r="U30" s="40" t="str">
        <f t="shared" si="9"/>
        <v/>
      </c>
      <c r="V30" s="38"/>
      <c r="W30" s="40" t="str">
        <f t="shared" si="10"/>
        <v/>
      </c>
      <c r="X30" s="2"/>
      <c r="Y30" s="60">
        <f t="shared" si="11"/>
        <v>0</v>
      </c>
      <c r="Z30" s="60">
        <f t="shared" si="12"/>
        <v>0</v>
      </c>
      <c r="AA30" s="60">
        <f t="shared" si="13"/>
        <v>0</v>
      </c>
      <c r="AB30" s="2">
        <f t="shared" si="14"/>
        <v>0</v>
      </c>
      <c r="AC30" s="2">
        <f t="shared" si="15"/>
        <v>0</v>
      </c>
      <c r="AD30" s="2">
        <f t="shared" si="16"/>
        <v>0</v>
      </c>
      <c r="AE30" s="2">
        <f t="shared" si="17"/>
        <v>0</v>
      </c>
      <c r="AF30" s="2">
        <f t="shared" si="18"/>
        <v>0</v>
      </c>
      <c r="AG30" s="2">
        <f t="shared" si="19"/>
        <v>0</v>
      </c>
    </row>
    <row r="31" ht="12.75" customHeight="1">
      <c r="A31" s="53">
        <f t="shared" si="1"/>
        <v>9</v>
      </c>
      <c r="B31" s="55"/>
      <c r="C31" s="55"/>
      <c r="D31" s="56"/>
      <c r="E31" s="55"/>
      <c r="F31" s="53" t="s">
        <v>32</v>
      </c>
      <c r="G31" s="57">
        <f t="shared" si="2"/>
        <v>0</v>
      </c>
      <c r="H31" s="58"/>
      <c r="I31" s="40" t="str">
        <f t="shared" si="3"/>
        <v/>
      </c>
      <c r="J31" s="38"/>
      <c r="K31" s="40" t="str">
        <f t="shared" si="4"/>
        <v/>
      </c>
      <c r="L31" s="38"/>
      <c r="M31" s="40" t="str">
        <f t="shared" si="5"/>
        <v/>
      </c>
      <c r="N31" s="58"/>
      <c r="O31" s="40" t="str">
        <f t="shared" si="6"/>
        <v/>
      </c>
      <c r="P31" s="38"/>
      <c r="Q31" s="40" t="str">
        <f t="shared" si="7"/>
        <v/>
      </c>
      <c r="R31" s="38"/>
      <c r="S31" s="40" t="str">
        <f t="shared" si="8"/>
        <v/>
      </c>
      <c r="T31" s="38"/>
      <c r="U31" s="40" t="str">
        <f t="shared" si="9"/>
        <v/>
      </c>
      <c r="V31" s="38"/>
      <c r="W31" s="40" t="str">
        <f t="shared" si="10"/>
        <v/>
      </c>
      <c r="X31" s="2"/>
      <c r="Y31" s="60">
        <f t="shared" si="11"/>
        <v>0</v>
      </c>
      <c r="Z31" s="60">
        <f t="shared" si="12"/>
        <v>0</v>
      </c>
      <c r="AA31" s="60">
        <f t="shared" si="13"/>
        <v>0</v>
      </c>
      <c r="AB31" s="2">
        <f t="shared" si="14"/>
        <v>0</v>
      </c>
      <c r="AC31" s="2">
        <f t="shared" si="15"/>
        <v>0</v>
      </c>
      <c r="AD31" s="2">
        <f t="shared" si="16"/>
        <v>0</v>
      </c>
      <c r="AE31" s="2">
        <f t="shared" si="17"/>
        <v>0</v>
      </c>
      <c r="AF31" s="2">
        <f t="shared" si="18"/>
        <v>0</v>
      </c>
      <c r="AG31" s="2">
        <f t="shared" si="19"/>
        <v>0</v>
      </c>
    </row>
    <row r="32" ht="12.75" customHeight="1">
      <c r="A32" s="53">
        <f t="shared" si="1"/>
        <v>10</v>
      </c>
      <c r="B32" s="55"/>
      <c r="C32" s="55"/>
      <c r="D32" s="56"/>
      <c r="E32" s="55"/>
      <c r="F32" s="53" t="s">
        <v>32</v>
      </c>
      <c r="G32" s="57">
        <f t="shared" si="2"/>
        <v>0</v>
      </c>
      <c r="H32" s="58"/>
      <c r="I32" s="40" t="str">
        <f t="shared" si="3"/>
        <v/>
      </c>
      <c r="J32" s="38"/>
      <c r="K32" s="40" t="str">
        <f t="shared" si="4"/>
        <v/>
      </c>
      <c r="L32" s="38"/>
      <c r="M32" s="40" t="str">
        <f t="shared" si="5"/>
        <v/>
      </c>
      <c r="N32" s="58"/>
      <c r="O32" s="40" t="str">
        <f t="shared" si="6"/>
        <v/>
      </c>
      <c r="P32" s="38"/>
      <c r="Q32" s="40" t="str">
        <f t="shared" si="7"/>
        <v/>
      </c>
      <c r="R32" s="38"/>
      <c r="S32" s="40" t="str">
        <f t="shared" si="8"/>
        <v/>
      </c>
      <c r="T32" s="38"/>
      <c r="U32" s="40" t="str">
        <f t="shared" si="9"/>
        <v/>
      </c>
      <c r="V32" s="38"/>
      <c r="W32" s="40" t="str">
        <f t="shared" si="10"/>
        <v/>
      </c>
      <c r="X32" s="2"/>
      <c r="Y32" s="60">
        <f t="shared" si="11"/>
        <v>0</v>
      </c>
      <c r="Z32" s="60">
        <f t="shared" si="12"/>
        <v>0</v>
      </c>
      <c r="AA32" s="60">
        <f t="shared" si="13"/>
        <v>0</v>
      </c>
      <c r="AB32" s="2">
        <f t="shared" si="14"/>
        <v>0</v>
      </c>
      <c r="AC32" s="2">
        <f t="shared" si="15"/>
        <v>0</v>
      </c>
      <c r="AD32" s="2">
        <f t="shared" si="16"/>
        <v>0</v>
      </c>
      <c r="AE32" s="2">
        <f t="shared" si="17"/>
        <v>0</v>
      </c>
      <c r="AF32" s="2">
        <f t="shared" si="18"/>
        <v>0</v>
      </c>
      <c r="AG32" s="2">
        <f t="shared" si="19"/>
        <v>0</v>
      </c>
    </row>
    <row r="33" ht="12.75" customHeight="1">
      <c r="A33" s="53">
        <f t="shared" si="1"/>
        <v>11</v>
      </c>
      <c r="B33" s="55"/>
      <c r="C33" s="55"/>
      <c r="D33" s="56"/>
      <c r="E33" s="55"/>
      <c r="F33" s="53" t="s">
        <v>32</v>
      </c>
      <c r="G33" s="57">
        <f t="shared" si="2"/>
        <v>0</v>
      </c>
      <c r="H33" s="58"/>
      <c r="I33" s="40" t="str">
        <f t="shared" si="3"/>
        <v/>
      </c>
      <c r="J33" s="38"/>
      <c r="K33" s="40" t="str">
        <f t="shared" si="4"/>
        <v/>
      </c>
      <c r="L33" s="38"/>
      <c r="M33" s="40" t="str">
        <f t="shared" si="5"/>
        <v/>
      </c>
      <c r="N33" s="58"/>
      <c r="O33" s="40" t="str">
        <f t="shared" si="6"/>
        <v/>
      </c>
      <c r="P33" s="38"/>
      <c r="Q33" s="40" t="str">
        <f t="shared" si="7"/>
        <v/>
      </c>
      <c r="R33" s="38"/>
      <c r="S33" s="40" t="str">
        <f t="shared" si="8"/>
        <v/>
      </c>
      <c r="T33" s="38"/>
      <c r="U33" s="40" t="str">
        <f t="shared" si="9"/>
        <v/>
      </c>
      <c r="V33" s="38"/>
      <c r="W33" s="40" t="str">
        <f t="shared" si="10"/>
        <v/>
      </c>
      <c r="X33" s="2"/>
      <c r="Y33" s="60">
        <f t="shared" si="11"/>
        <v>0</v>
      </c>
      <c r="Z33" s="60">
        <f t="shared" si="12"/>
        <v>0</v>
      </c>
      <c r="AA33" s="60">
        <f t="shared" si="13"/>
        <v>0</v>
      </c>
      <c r="AB33" s="2">
        <f t="shared" si="14"/>
        <v>0</v>
      </c>
      <c r="AC33" s="2">
        <f t="shared" si="15"/>
        <v>0</v>
      </c>
      <c r="AD33" s="2">
        <f t="shared" si="16"/>
        <v>0</v>
      </c>
      <c r="AE33" s="2">
        <f t="shared" si="17"/>
        <v>0</v>
      </c>
      <c r="AF33" s="2">
        <f t="shared" si="18"/>
        <v>0</v>
      </c>
      <c r="AG33" s="2">
        <f t="shared" si="19"/>
        <v>0</v>
      </c>
    </row>
    <row r="34" ht="12.75" customHeight="1">
      <c r="A34" s="53">
        <f t="shared" si="1"/>
        <v>12</v>
      </c>
      <c r="B34" s="55"/>
      <c r="C34" s="55"/>
      <c r="D34" s="56"/>
      <c r="E34" s="55"/>
      <c r="F34" s="53" t="s">
        <v>32</v>
      </c>
      <c r="G34" s="57">
        <f t="shared" si="2"/>
        <v>0</v>
      </c>
      <c r="H34" s="58"/>
      <c r="I34" s="40" t="str">
        <f t="shared" si="3"/>
        <v/>
      </c>
      <c r="J34" s="38"/>
      <c r="K34" s="40" t="str">
        <f t="shared" si="4"/>
        <v/>
      </c>
      <c r="L34" s="38"/>
      <c r="M34" s="40" t="str">
        <f t="shared" si="5"/>
        <v/>
      </c>
      <c r="N34" s="58"/>
      <c r="O34" s="40" t="str">
        <f t="shared" si="6"/>
        <v/>
      </c>
      <c r="P34" s="38"/>
      <c r="Q34" s="40" t="str">
        <f t="shared" si="7"/>
        <v/>
      </c>
      <c r="R34" s="38"/>
      <c r="S34" s="40" t="str">
        <f t="shared" si="8"/>
        <v/>
      </c>
      <c r="T34" s="38"/>
      <c r="U34" s="40" t="str">
        <f t="shared" si="9"/>
        <v/>
      </c>
      <c r="V34" s="38"/>
      <c r="W34" s="40" t="str">
        <f t="shared" si="10"/>
        <v/>
      </c>
      <c r="X34" s="2"/>
      <c r="Y34" s="60">
        <f t="shared" si="11"/>
        <v>0</v>
      </c>
      <c r="Z34" s="60">
        <f t="shared" si="12"/>
        <v>0</v>
      </c>
      <c r="AA34" s="60">
        <f t="shared" si="13"/>
        <v>0</v>
      </c>
      <c r="AB34" s="2">
        <f t="shared" si="14"/>
        <v>0</v>
      </c>
      <c r="AC34" s="2">
        <f t="shared" si="15"/>
        <v>0</v>
      </c>
      <c r="AD34" s="2">
        <f t="shared" si="16"/>
        <v>0</v>
      </c>
      <c r="AE34" s="2">
        <f t="shared" si="17"/>
        <v>0</v>
      </c>
      <c r="AF34" s="2">
        <f t="shared" si="18"/>
        <v>0</v>
      </c>
      <c r="AG34" s="2">
        <f t="shared" si="19"/>
        <v>0</v>
      </c>
    </row>
    <row r="35" ht="12.75" customHeight="1">
      <c r="A35" s="53">
        <f t="shared" si="1"/>
        <v>13</v>
      </c>
      <c r="B35" s="55"/>
      <c r="C35" s="55"/>
      <c r="D35" s="56"/>
      <c r="E35" s="55"/>
      <c r="F35" s="53" t="s">
        <v>32</v>
      </c>
      <c r="G35" s="57">
        <f t="shared" si="2"/>
        <v>0</v>
      </c>
      <c r="H35" s="58"/>
      <c r="I35" s="40" t="str">
        <f t="shared" si="3"/>
        <v/>
      </c>
      <c r="J35" s="38"/>
      <c r="K35" s="40" t="str">
        <f t="shared" si="4"/>
        <v/>
      </c>
      <c r="L35" s="38"/>
      <c r="M35" s="40" t="str">
        <f t="shared" si="5"/>
        <v/>
      </c>
      <c r="N35" s="58"/>
      <c r="O35" s="40" t="str">
        <f t="shared" si="6"/>
        <v/>
      </c>
      <c r="P35" s="38"/>
      <c r="Q35" s="40" t="str">
        <f t="shared" si="7"/>
        <v/>
      </c>
      <c r="R35" s="38"/>
      <c r="S35" s="40" t="str">
        <f t="shared" si="8"/>
        <v/>
      </c>
      <c r="T35" s="38"/>
      <c r="U35" s="40" t="str">
        <f t="shared" si="9"/>
        <v/>
      </c>
      <c r="V35" s="38"/>
      <c r="W35" s="40" t="str">
        <f t="shared" si="10"/>
        <v/>
      </c>
      <c r="X35" s="2"/>
      <c r="Y35" s="60">
        <f t="shared" si="11"/>
        <v>0</v>
      </c>
      <c r="Z35" s="60">
        <f t="shared" si="12"/>
        <v>0</v>
      </c>
      <c r="AA35" s="60">
        <f t="shared" si="13"/>
        <v>0</v>
      </c>
      <c r="AB35" s="2">
        <f t="shared" si="14"/>
        <v>0</v>
      </c>
      <c r="AC35" s="2">
        <f t="shared" si="15"/>
        <v>0</v>
      </c>
      <c r="AD35" s="2">
        <f t="shared" si="16"/>
        <v>0</v>
      </c>
      <c r="AE35" s="2">
        <f t="shared" si="17"/>
        <v>0</v>
      </c>
      <c r="AF35" s="2">
        <f t="shared" si="18"/>
        <v>0</v>
      </c>
      <c r="AG35" s="2">
        <f t="shared" si="19"/>
        <v>0</v>
      </c>
    </row>
    <row r="36" ht="12.75" customHeight="1">
      <c r="A36" s="53">
        <f t="shared" si="1"/>
        <v>14</v>
      </c>
      <c r="B36" s="55"/>
      <c r="C36" s="55"/>
      <c r="D36" s="56"/>
      <c r="E36" s="55"/>
      <c r="F36" s="53" t="s">
        <v>32</v>
      </c>
      <c r="G36" s="57">
        <f t="shared" si="2"/>
        <v>0</v>
      </c>
      <c r="H36" s="58"/>
      <c r="I36" s="40" t="str">
        <f t="shared" si="3"/>
        <v/>
      </c>
      <c r="J36" s="38"/>
      <c r="K36" s="40" t="str">
        <f t="shared" si="4"/>
        <v/>
      </c>
      <c r="L36" s="38"/>
      <c r="M36" s="40" t="str">
        <f t="shared" si="5"/>
        <v/>
      </c>
      <c r="N36" s="58"/>
      <c r="O36" s="40" t="str">
        <f t="shared" si="6"/>
        <v/>
      </c>
      <c r="P36" s="38"/>
      <c r="Q36" s="40" t="str">
        <f t="shared" si="7"/>
        <v/>
      </c>
      <c r="R36" s="38"/>
      <c r="S36" s="40" t="str">
        <f t="shared" si="8"/>
        <v/>
      </c>
      <c r="T36" s="38"/>
      <c r="U36" s="40" t="str">
        <f t="shared" si="9"/>
        <v/>
      </c>
      <c r="V36" s="38"/>
      <c r="W36" s="40" t="str">
        <f t="shared" si="10"/>
        <v/>
      </c>
      <c r="X36" s="2"/>
      <c r="Y36" s="60">
        <f t="shared" si="11"/>
        <v>0</v>
      </c>
      <c r="Z36" s="60">
        <f t="shared" si="12"/>
        <v>0</v>
      </c>
      <c r="AA36" s="60">
        <f t="shared" si="13"/>
        <v>0</v>
      </c>
      <c r="AB36" s="2">
        <f t="shared" si="14"/>
        <v>0</v>
      </c>
      <c r="AC36" s="2">
        <f t="shared" si="15"/>
        <v>0</v>
      </c>
      <c r="AD36" s="2">
        <f t="shared" si="16"/>
        <v>0</v>
      </c>
      <c r="AE36" s="2">
        <f t="shared" si="17"/>
        <v>0</v>
      </c>
      <c r="AF36" s="2">
        <f t="shared" si="18"/>
        <v>0</v>
      </c>
      <c r="AG36" s="2">
        <f t="shared" si="19"/>
        <v>0</v>
      </c>
    </row>
    <row r="37" ht="12.75" customHeight="1">
      <c r="A37" s="53">
        <f t="shared" si="1"/>
        <v>15</v>
      </c>
      <c r="B37" s="55"/>
      <c r="C37" s="55"/>
      <c r="D37" s="56"/>
      <c r="E37" s="55"/>
      <c r="F37" s="53" t="s">
        <v>32</v>
      </c>
      <c r="G37" s="57">
        <f t="shared" si="2"/>
        <v>0</v>
      </c>
      <c r="H37" s="58"/>
      <c r="I37" s="40" t="str">
        <f t="shared" si="3"/>
        <v/>
      </c>
      <c r="J37" s="38"/>
      <c r="K37" s="40" t="str">
        <f t="shared" si="4"/>
        <v/>
      </c>
      <c r="L37" s="38"/>
      <c r="M37" s="40" t="str">
        <f t="shared" si="5"/>
        <v/>
      </c>
      <c r="N37" s="58"/>
      <c r="O37" s="40" t="str">
        <f t="shared" si="6"/>
        <v/>
      </c>
      <c r="P37" s="38"/>
      <c r="Q37" s="40" t="str">
        <f t="shared" si="7"/>
        <v/>
      </c>
      <c r="R37" s="38"/>
      <c r="S37" s="40" t="str">
        <f t="shared" si="8"/>
        <v/>
      </c>
      <c r="T37" s="38"/>
      <c r="U37" s="40" t="str">
        <f t="shared" si="9"/>
        <v/>
      </c>
      <c r="V37" s="38"/>
      <c r="W37" s="40" t="str">
        <f t="shared" si="10"/>
        <v/>
      </c>
      <c r="X37" s="2"/>
      <c r="Y37" s="60">
        <f t="shared" si="11"/>
        <v>0</v>
      </c>
      <c r="Z37" s="60">
        <f t="shared" si="12"/>
        <v>0</v>
      </c>
      <c r="AA37" s="60">
        <f t="shared" si="13"/>
        <v>0</v>
      </c>
      <c r="AB37" s="2">
        <f t="shared" si="14"/>
        <v>0</v>
      </c>
      <c r="AC37" s="2">
        <f t="shared" si="15"/>
        <v>0</v>
      </c>
      <c r="AD37" s="2">
        <f t="shared" si="16"/>
        <v>0</v>
      </c>
      <c r="AE37" s="2">
        <f t="shared" si="17"/>
        <v>0</v>
      </c>
      <c r="AF37" s="2">
        <f t="shared" si="18"/>
        <v>0</v>
      </c>
      <c r="AG37" s="2">
        <f t="shared" si="19"/>
        <v>0</v>
      </c>
    </row>
    <row r="38" ht="12.75" customHeight="1">
      <c r="A38" s="1"/>
      <c r="B38" s="2"/>
      <c r="C38" s="2"/>
      <c r="D38" s="3"/>
      <c r="E38" s="2"/>
      <c r="F38" s="1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2"/>
      <c r="Z38" s="2"/>
      <c r="AA38" s="2"/>
      <c r="AB38" s="2"/>
      <c r="AC38" s="2"/>
      <c r="AD38" s="2"/>
      <c r="AE38" s="2"/>
      <c r="AF38" s="2"/>
      <c r="AG38" s="2"/>
    </row>
    <row r="39" ht="12.75" customHeight="1">
      <c r="A39" s="1"/>
      <c r="B39" s="2"/>
      <c r="C39" s="2"/>
      <c r="D39" s="3"/>
      <c r="E39" s="2"/>
      <c r="F39" s="1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2"/>
      <c r="Z39" s="2"/>
      <c r="AA39" s="2"/>
      <c r="AB39" s="2"/>
      <c r="AC39" s="2"/>
      <c r="AD39" s="2"/>
      <c r="AE39" s="2"/>
      <c r="AF39" s="2"/>
      <c r="AG39" s="2"/>
    </row>
    <row r="40" ht="12.75" customHeight="1">
      <c r="A40" s="1"/>
      <c r="B40" s="2"/>
      <c r="C40" s="2"/>
      <c r="D40" s="3"/>
      <c r="E40" s="2"/>
      <c r="F40" s="1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2"/>
      <c r="Z40" s="2"/>
      <c r="AA40" s="2"/>
      <c r="AB40" s="2"/>
      <c r="AC40" s="2"/>
      <c r="AD40" s="2"/>
      <c r="AE40" s="2"/>
      <c r="AF40" s="2"/>
      <c r="AG40" s="2"/>
    </row>
    <row r="41" ht="12.75" customHeight="1">
      <c r="A41" s="1"/>
      <c r="B41" s="2"/>
      <c r="C41" s="2"/>
      <c r="D41" s="3"/>
      <c r="E41" s="2"/>
      <c r="F41" s="1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2"/>
      <c r="Z41" s="2"/>
      <c r="AA41" s="2"/>
      <c r="AB41" s="2"/>
      <c r="AC41" s="2"/>
      <c r="AD41" s="2"/>
      <c r="AE41" s="2"/>
      <c r="AF41" s="2"/>
      <c r="AG41" s="2"/>
    </row>
    <row r="42" ht="12.75" customHeight="1">
      <c r="A42" s="1"/>
      <c r="B42" s="2"/>
      <c r="C42" s="2"/>
      <c r="D42" s="3"/>
      <c r="E42" s="2"/>
      <c r="F42" s="1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2"/>
      <c r="Z42" s="2"/>
      <c r="AA42" s="2"/>
      <c r="AB42" s="2"/>
      <c r="AC42" s="2"/>
      <c r="AD42" s="2"/>
      <c r="AE42" s="2"/>
      <c r="AF42" s="2"/>
      <c r="AG42" s="2"/>
    </row>
    <row r="43" ht="12.75" customHeight="1">
      <c r="A43" s="1"/>
      <c r="B43" s="2"/>
      <c r="C43" s="2"/>
      <c r="D43" s="3"/>
      <c r="E43" s="2"/>
      <c r="F43" s="1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2"/>
      <c r="Z43" s="2"/>
      <c r="AA43" s="2"/>
      <c r="AB43" s="2"/>
      <c r="AC43" s="2"/>
      <c r="AD43" s="2"/>
      <c r="AE43" s="2"/>
      <c r="AF43" s="2"/>
      <c r="AG43" s="2"/>
    </row>
    <row r="44" ht="12.75" customHeight="1">
      <c r="A44" s="1"/>
      <c r="B44" s="2"/>
      <c r="C44" s="2"/>
      <c r="D44" s="3"/>
      <c r="E44" s="2"/>
      <c r="F44" s="1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2"/>
      <c r="Z44" s="2"/>
      <c r="AA44" s="2"/>
      <c r="AB44" s="2"/>
      <c r="AC44" s="2"/>
      <c r="AD44" s="2"/>
      <c r="AE44" s="2"/>
      <c r="AF44" s="2"/>
      <c r="AG44" s="2"/>
    </row>
    <row r="45" ht="12.75" customHeight="1">
      <c r="A45" s="1"/>
      <c r="B45" s="2"/>
      <c r="C45" s="2"/>
      <c r="D45" s="3"/>
      <c r="E45" s="2"/>
      <c r="F45" s="1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2"/>
      <c r="Z45" s="2"/>
      <c r="AA45" s="2"/>
      <c r="AB45" s="2"/>
      <c r="AC45" s="2"/>
      <c r="AD45" s="2"/>
      <c r="AE45" s="2"/>
      <c r="AF45" s="2"/>
      <c r="AG45" s="2"/>
    </row>
    <row r="46" ht="12.75" customHeight="1">
      <c r="A46" s="1"/>
      <c r="B46" s="2"/>
      <c r="C46" s="2"/>
      <c r="D46" s="3"/>
      <c r="E46" s="2"/>
      <c r="F46" s="1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"/>
      <c r="Z46" s="2"/>
      <c r="AA46" s="2"/>
      <c r="AB46" s="2"/>
      <c r="AC46" s="2"/>
      <c r="AD46" s="2"/>
      <c r="AE46" s="2"/>
      <c r="AF46" s="2"/>
      <c r="AG46" s="2"/>
    </row>
    <row r="47" ht="12.75" customHeight="1">
      <c r="A47" s="1"/>
      <c r="B47" s="2"/>
      <c r="C47" s="2"/>
      <c r="D47" s="3"/>
      <c r="E47" s="2"/>
      <c r="F47" s="1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2"/>
      <c r="Z47" s="2"/>
      <c r="AA47" s="2"/>
      <c r="AB47" s="2"/>
      <c r="AC47" s="2"/>
      <c r="AD47" s="2"/>
      <c r="AE47" s="2"/>
      <c r="AF47" s="2"/>
      <c r="AG47" s="2"/>
    </row>
    <row r="48" ht="12.75" customHeight="1">
      <c r="A48" s="1"/>
      <c r="B48" s="2"/>
      <c r="C48" s="2"/>
      <c r="D48" s="3"/>
      <c r="E48" s="2"/>
      <c r="F48" s="1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2"/>
      <c r="Z48" s="2"/>
      <c r="AA48" s="2"/>
      <c r="AB48" s="2"/>
      <c r="AC48" s="2"/>
      <c r="AD48" s="2"/>
      <c r="AE48" s="2"/>
      <c r="AF48" s="2"/>
      <c r="AG48" s="2"/>
    </row>
    <row r="49" ht="12.75" customHeight="1">
      <c r="A49" s="1"/>
      <c r="B49" s="2"/>
      <c r="C49" s="2"/>
      <c r="D49" s="3"/>
      <c r="E49" s="2"/>
      <c r="F49" s="1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2"/>
      <c r="Z49" s="2"/>
      <c r="AA49" s="2"/>
      <c r="AB49" s="2"/>
      <c r="AC49" s="2"/>
      <c r="AD49" s="2"/>
      <c r="AE49" s="2"/>
      <c r="AF49" s="2"/>
      <c r="AG49" s="2"/>
    </row>
    <row r="50" ht="12.75" customHeight="1">
      <c r="A50" s="1"/>
      <c r="B50" s="2"/>
      <c r="C50" s="2"/>
      <c r="D50" s="3"/>
      <c r="E50" s="2"/>
      <c r="F50" s="1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2"/>
      <c r="Z50" s="2"/>
      <c r="AA50" s="2"/>
      <c r="AB50" s="2"/>
      <c r="AC50" s="2"/>
      <c r="AD50" s="2"/>
      <c r="AE50" s="2"/>
      <c r="AF50" s="2"/>
      <c r="AG50" s="2"/>
    </row>
    <row r="51" ht="12.75" customHeight="1">
      <c r="A51" s="1"/>
      <c r="B51" s="2"/>
      <c r="C51" s="2"/>
      <c r="D51" s="3"/>
      <c r="E51" s="2"/>
      <c r="F51" s="1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2"/>
      <c r="Z51" s="2"/>
      <c r="AA51" s="2"/>
      <c r="AB51" s="2"/>
      <c r="AC51" s="2"/>
      <c r="AD51" s="2"/>
      <c r="AE51" s="2"/>
      <c r="AF51" s="2"/>
      <c r="AG51" s="2"/>
    </row>
    <row r="52" ht="12.75" customHeight="1">
      <c r="A52" s="1"/>
      <c r="B52" s="2"/>
      <c r="C52" s="2"/>
      <c r="D52" s="3"/>
      <c r="E52" s="2"/>
      <c r="F52" s="1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2"/>
      <c r="Z52" s="2"/>
      <c r="AA52" s="2"/>
      <c r="AB52" s="2"/>
      <c r="AC52" s="2"/>
      <c r="AD52" s="2"/>
      <c r="AE52" s="2"/>
      <c r="AF52" s="2"/>
      <c r="AG52" s="2"/>
    </row>
    <row r="53" ht="12.75" customHeight="1">
      <c r="A53" s="1"/>
      <c r="B53" s="2"/>
      <c r="C53" s="2"/>
      <c r="D53" s="3"/>
      <c r="E53" s="2"/>
      <c r="F53" s="1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2"/>
      <c r="Z53" s="2"/>
      <c r="AA53" s="2"/>
      <c r="AB53" s="2"/>
      <c r="AC53" s="2"/>
      <c r="AD53" s="2"/>
      <c r="AE53" s="2"/>
      <c r="AF53" s="2"/>
      <c r="AG53" s="2"/>
    </row>
    <row r="54" ht="12.75" customHeight="1">
      <c r="A54" s="1"/>
      <c r="B54" s="2"/>
      <c r="C54" s="2"/>
      <c r="D54" s="3"/>
      <c r="E54" s="2"/>
      <c r="F54" s="1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2"/>
      <c r="Z54" s="2"/>
      <c r="AA54" s="2"/>
      <c r="AB54" s="2"/>
      <c r="AC54" s="2"/>
      <c r="AD54" s="2"/>
      <c r="AE54" s="2"/>
      <c r="AF54" s="2"/>
      <c r="AG54" s="2"/>
    </row>
    <row r="55" ht="12.75" customHeight="1">
      <c r="A55" s="1"/>
      <c r="B55" s="2"/>
      <c r="C55" s="2"/>
      <c r="D55" s="3"/>
      <c r="E55" s="2"/>
      <c r="F55" s="1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2"/>
      <c r="Z55" s="2"/>
      <c r="AA55" s="2"/>
      <c r="AB55" s="2"/>
      <c r="AC55" s="2"/>
      <c r="AD55" s="2"/>
      <c r="AE55" s="2"/>
      <c r="AF55" s="2"/>
      <c r="AG55" s="2"/>
    </row>
    <row r="56" ht="12.75" customHeight="1">
      <c r="A56" s="1"/>
      <c r="B56" s="2"/>
      <c r="C56" s="2"/>
      <c r="D56" s="3"/>
      <c r="E56" s="2"/>
      <c r="F56" s="1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2"/>
      <c r="Z56" s="2"/>
      <c r="AA56" s="2"/>
      <c r="AB56" s="2"/>
      <c r="AC56" s="2"/>
      <c r="AD56" s="2"/>
      <c r="AE56" s="2"/>
      <c r="AF56" s="2"/>
      <c r="AG56" s="2"/>
    </row>
    <row r="57" ht="12.75" customHeight="1">
      <c r="A57" s="1"/>
      <c r="B57" s="2"/>
      <c r="C57" s="2"/>
      <c r="D57" s="3"/>
      <c r="E57" s="2"/>
      <c r="F57" s="1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"/>
      <c r="Z57" s="2"/>
      <c r="AA57" s="2"/>
      <c r="AB57" s="2"/>
      <c r="AC57" s="2"/>
      <c r="AD57" s="2"/>
      <c r="AE57" s="2"/>
      <c r="AF57" s="2"/>
      <c r="AG57" s="2"/>
    </row>
    <row r="58" ht="12.75" customHeight="1">
      <c r="A58" s="1"/>
      <c r="B58" s="2"/>
      <c r="C58" s="2"/>
      <c r="D58" s="3"/>
      <c r="E58" s="2"/>
      <c r="F58" s="1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2"/>
      <c r="Z58" s="2"/>
      <c r="AA58" s="2"/>
      <c r="AB58" s="2"/>
      <c r="AC58" s="2"/>
      <c r="AD58" s="2"/>
      <c r="AE58" s="2"/>
      <c r="AF58" s="2"/>
      <c r="AG58" s="2"/>
    </row>
    <row r="59" ht="12.75" customHeight="1">
      <c r="A59" s="1"/>
      <c r="B59" s="2"/>
      <c r="C59" s="2"/>
      <c r="D59" s="3"/>
      <c r="E59" s="2"/>
      <c r="F59" s="1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2"/>
      <c r="Z59" s="2"/>
      <c r="AA59" s="2"/>
      <c r="AB59" s="2"/>
      <c r="AC59" s="2"/>
      <c r="AD59" s="2"/>
      <c r="AE59" s="2"/>
      <c r="AF59" s="2"/>
      <c r="AG59" s="2"/>
    </row>
    <row r="60" ht="12.75" customHeight="1">
      <c r="A60" s="1"/>
      <c r="B60" s="2"/>
      <c r="C60" s="2"/>
      <c r="D60" s="3"/>
      <c r="E60" s="2"/>
      <c r="F60" s="1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2"/>
      <c r="Z60" s="2"/>
      <c r="AA60" s="2"/>
      <c r="AB60" s="2"/>
      <c r="AC60" s="2"/>
      <c r="AD60" s="2"/>
      <c r="AE60" s="2"/>
      <c r="AF60" s="2"/>
      <c r="AG60" s="2"/>
    </row>
    <row r="61" ht="12.75" customHeight="1">
      <c r="A61" s="1"/>
      <c r="B61" s="2"/>
      <c r="C61" s="2"/>
      <c r="D61" s="3"/>
      <c r="E61" s="2"/>
      <c r="F61" s="1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2"/>
      <c r="Z61" s="2"/>
      <c r="AA61" s="2"/>
      <c r="AB61" s="2"/>
      <c r="AC61" s="2"/>
      <c r="AD61" s="2"/>
      <c r="AE61" s="2"/>
      <c r="AF61" s="2"/>
      <c r="AG61" s="2"/>
    </row>
    <row r="62" ht="12.75" customHeight="1">
      <c r="A62" s="1"/>
      <c r="B62" s="2"/>
      <c r="C62" s="2"/>
      <c r="D62" s="3"/>
      <c r="E62" s="2"/>
      <c r="F62" s="1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2"/>
      <c r="Z62" s="2"/>
      <c r="AA62" s="2"/>
      <c r="AB62" s="2"/>
      <c r="AC62" s="2"/>
      <c r="AD62" s="2"/>
      <c r="AE62" s="2"/>
      <c r="AF62" s="2"/>
      <c r="AG62" s="2"/>
    </row>
    <row r="63" ht="12.75" customHeight="1">
      <c r="A63" s="1"/>
      <c r="B63" s="2"/>
      <c r="C63" s="2"/>
      <c r="D63" s="3"/>
      <c r="E63" s="2"/>
      <c r="F63" s="1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2"/>
      <c r="Z63" s="2"/>
      <c r="AA63" s="2"/>
      <c r="AB63" s="2"/>
      <c r="AC63" s="2"/>
      <c r="AD63" s="2"/>
      <c r="AE63" s="2"/>
      <c r="AF63" s="2"/>
      <c r="AG63" s="2"/>
    </row>
    <row r="64" ht="12.75" customHeight="1">
      <c r="A64" s="1"/>
      <c r="B64" s="2"/>
      <c r="C64" s="2"/>
      <c r="D64" s="3"/>
      <c r="E64" s="2"/>
      <c r="F64" s="1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2"/>
      <c r="Z64" s="2"/>
      <c r="AA64" s="2"/>
      <c r="AB64" s="2"/>
      <c r="AC64" s="2"/>
      <c r="AD64" s="2"/>
      <c r="AE64" s="2"/>
      <c r="AF64" s="2"/>
      <c r="AG64" s="2"/>
    </row>
    <row r="65" ht="12.75" customHeight="1">
      <c r="A65" s="1"/>
      <c r="B65" s="2"/>
      <c r="C65" s="2"/>
      <c r="D65" s="3"/>
      <c r="E65" s="2"/>
      <c r="F65" s="1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"/>
      <c r="Z65" s="2"/>
      <c r="AA65" s="2"/>
      <c r="AB65" s="2"/>
      <c r="AC65" s="2"/>
      <c r="AD65" s="2"/>
      <c r="AE65" s="2"/>
      <c r="AF65" s="2"/>
      <c r="AG65" s="2"/>
    </row>
    <row r="66" ht="12.75" customHeight="1">
      <c r="A66" s="1"/>
      <c r="B66" s="2"/>
      <c r="C66" s="2"/>
      <c r="D66" s="3"/>
      <c r="E66" s="2"/>
      <c r="F66" s="1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2"/>
      <c r="Z66" s="2"/>
      <c r="AA66" s="2"/>
      <c r="AB66" s="2"/>
      <c r="AC66" s="2"/>
      <c r="AD66" s="2"/>
      <c r="AE66" s="2"/>
      <c r="AF66" s="2"/>
      <c r="AG66" s="2"/>
    </row>
    <row r="67" ht="12.75" customHeight="1">
      <c r="A67" s="1"/>
      <c r="B67" s="2"/>
      <c r="C67" s="2"/>
      <c r="D67" s="3"/>
      <c r="E67" s="2"/>
      <c r="F67" s="1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2"/>
      <c r="Z67" s="2"/>
      <c r="AA67" s="2"/>
      <c r="AB67" s="2"/>
      <c r="AC67" s="2"/>
      <c r="AD67" s="2"/>
      <c r="AE67" s="2"/>
      <c r="AF67" s="2"/>
      <c r="AG67" s="2"/>
    </row>
    <row r="68" ht="12.75" customHeight="1">
      <c r="A68" s="1"/>
      <c r="B68" s="2"/>
      <c r="C68" s="2"/>
      <c r="D68" s="3"/>
      <c r="E68" s="2"/>
      <c r="F68" s="1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"/>
      <c r="Z68" s="2"/>
      <c r="AA68" s="2"/>
      <c r="AB68" s="2"/>
      <c r="AC68" s="2"/>
      <c r="AD68" s="2"/>
      <c r="AE68" s="2"/>
      <c r="AF68" s="2"/>
      <c r="AG68" s="2"/>
    </row>
    <row r="69" ht="12.75" customHeight="1">
      <c r="A69" s="1"/>
      <c r="B69" s="2"/>
      <c r="C69" s="2"/>
      <c r="D69" s="3"/>
      <c r="E69" s="2"/>
      <c r="F69" s="1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2"/>
      <c r="Z69" s="2"/>
      <c r="AA69" s="2"/>
      <c r="AB69" s="2"/>
      <c r="AC69" s="2"/>
      <c r="AD69" s="2"/>
      <c r="AE69" s="2"/>
      <c r="AF69" s="2"/>
      <c r="AG69" s="2"/>
    </row>
    <row r="70" ht="12.75" customHeight="1">
      <c r="A70" s="1"/>
      <c r="B70" s="2"/>
      <c r="C70" s="2"/>
      <c r="D70" s="3"/>
      <c r="E70" s="2"/>
      <c r="F70" s="1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2"/>
      <c r="Z70" s="2"/>
      <c r="AA70" s="2"/>
      <c r="AB70" s="2"/>
      <c r="AC70" s="2"/>
      <c r="AD70" s="2"/>
      <c r="AE70" s="2"/>
      <c r="AF70" s="2"/>
      <c r="AG70" s="2"/>
    </row>
    <row r="71" ht="12.75" customHeight="1">
      <c r="A71" s="1"/>
      <c r="B71" s="2"/>
      <c r="C71" s="2"/>
      <c r="D71" s="3"/>
      <c r="E71" s="2"/>
      <c r="F71" s="1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2"/>
      <c r="Z71" s="2"/>
      <c r="AA71" s="2"/>
      <c r="AB71" s="2"/>
      <c r="AC71" s="2"/>
      <c r="AD71" s="2"/>
      <c r="AE71" s="2"/>
      <c r="AF71" s="2"/>
      <c r="AG71" s="2"/>
    </row>
    <row r="72" ht="12.75" customHeight="1">
      <c r="A72" s="1"/>
      <c r="B72" s="2"/>
      <c r="C72" s="2"/>
      <c r="D72" s="3"/>
      <c r="E72" s="2"/>
      <c r="F72" s="1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2"/>
      <c r="Z72" s="2"/>
      <c r="AA72" s="2"/>
      <c r="AB72" s="2"/>
      <c r="AC72" s="2"/>
      <c r="AD72" s="2"/>
      <c r="AE72" s="2"/>
      <c r="AF72" s="2"/>
      <c r="AG72" s="2"/>
    </row>
    <row r="73" ht="12.75" customHeight="1">
      <c r="A73" s="1"/>
      <c r="B73" s="2"/>
      <c r="C73" s="2"/>
      <c r="D73" s="3"/>
      <c r="E73" s="2"/>
      <c r="F73" s="1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2"/>
      <c r="Z73" s="2"/>
      <c r="AA73" s="2"/>
      <c r="AB73" s="2"/>
      <c r="AC73" s="2"/>
      <c r="AD73" s="2"/>
      <c r="AE73" s="2"/>
      <c r="AF73" s="2"/>
      <c r="AG73" s="2"/>
    </row>
    <row r="74" ht="12.75" customHeight="1">
      <c r="A74" s="1"/>
      <c r="B74" s="2"/>
      <c r="C74" s="2"/>
      <c r="D74" s="3"/>
      <c r="E74" s="2"/>
      <c r="F74" s="1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2"/>
      <c r="Z74" s="2"/>
      <c r="AA74" s="2"/>
      <c r="AB74" s="2"/>
      <c r="AC74" s="2"/>
      <c r="AD74" s="2"/>
      <c r="AE74" s="2"/>
      <c r="AF74" s="2"/>
      <c r="AG74" s="2"/>
    </row>
    <row r="75" ht="12.75" customHeight="1">
      <c r="A75" s="1"/>
      <c r="B75" s="2"/>
      <c r="C75" s="2"/>
      <c r="D75" s="3"/>
      <c r="E75" s="2"/>
      <c r="F75" s="1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2"/>
      <c r="Z75" s="2"/>
      <c r="AA75" s="2"/>
      <c r="AB75" s="2"/>
      <c r="AC75" s="2"/>
      <c r="AD75" s="2"/>
      <c r="AE75" s="2"/>
      <c r="AF75" s="2"/>
      <c r="AG75" s="2"/>
    </row>
    <row r="76" ht="12.75" customHeight="1">
      <c r="A76" s="1"/>
      <c r="B76" s="2"/>
      <c r="C76" s="2"/>
      <c r="D76" s="3"/>
      <c r="E76" s="2"/>
      <c r="F76" s="1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2"/>
      <c r="Z76" s="2"/>
      <c r="AA76" s="2"/>
      <c r="AB76" s="2"/>
      <c r="AC76" s="2"/>
      <c r="AD76" s="2"/>
      <c r="AE76" s="2"/>
      <c r="AF76" s="2"/>
      <c r="AG76" s="2"/>
    </row>
    <row r="77" ht="12.75" customHeight="1">
      <c r="A77" s="1"/>
      <c r="B77" s="2"/>
      <c r="C77" s="2"/>
      <c r="D77" s="3"/>
      <c r="E77" s="2"/>
      <c r="F77" s="1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"/>
      <c r="Z77" s="2"/>
      <c r="AA77" s="2"/>
      <c r="AB77" s="2"/>
      <c r="AC77" s="2"/>
      <c r="AD77" s="2"/>
      <c r="AE77" s="2"/>
      <c r="AF77" s="2"/>
      <c r="AG77" s="2"/>
    </row>
    <row r="78" ht="12.75" customHeight="1">
      <c r="A78" s="1"/>
      <c r="B78" s="2"/>
      <c r="C78" s="2"/>
      <c r="D78" s="3"/>
      <c r="E78" s="2"/>
      <c r="F78" s="1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2"/>
      <c r="Z78" s="2"/>
      <c r="AA78" s="2"/>
      <c r="AB78" s="2"/>
      <c r="AC78" s="2"/>
      <c r="AD78" s="2"/>
      <c r="AE78" s="2"/>
      <c r="AF78" s="2"/>
      <c r="AG78" s="2"/>
    </row>
    <row r="79" ht="12.75" customHeight="1">
      <c r="A79" s="1"/>
      <c r="B79" s="2"/>
      <c r="C79" s="2"/>
      <c r="D79" s="3"/>
      <c r="E79" s="2"/>
      <c r="F79" s="1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"/>
      <c r="Z79" s="2"/>
      <c r="AA79" s="2"/>
      <c r="AB79" s="2"/>
      <c r="AC79" s="2"/>
      <c r="AD79" s="2"/>
      <c r="AE79" s="2"/>
      <c r="AF79" s="2"/>
      <c r="AG79" s="2"/>
    </row>
    <row r="80" ht="12.75" customHeight="1">
      <c r="A80" s="1"/>
      <c r="B80" s="2"/>
      <c r="C80" s="2"/>
      <c r="D80" s="3"/>
      <c r="E80" s="2"/>
      <c r="F80" s="1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2"/>
      <c r="Z80" s="2"/>
      <c r="AA80" s="2"/>
      <c r="AB80" s="2"/>
      <c r="AC80" s="2"/>
      <c r="AD80" s="2"/>
      <c r="AE80" s="2"/>
      <c r="AF80" s="2"/>
      <c r="AG80" s="2"/>
    </row>
    <row r="81" ht="12.75" customHeight="1">
      <c r="A81" s="1"/>
      <c r="B81" s="2"/>
      <c r="C81" s="2"/>
      <c r="D81" s="3"/>
      <c r="E81" s="2"/>
      <c r="F81" s="1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2"/>
      <c r="Z81" s="2"/>
      <c r="AA81" s="2"/>
      <c r="AB81" s="2"/>
      <c r="AC81" s="2"/>
      <c r="AD81" s="2"/>
      <c r="AE81" s="2"/>
      <c r="AF81" s="2"/>
      <c r="AG81" s="2"/>
    </row>
    <row r="82" ht="12.75" customHeight="1">
      <c r="A82" s="1"/>
      <c r="B82" s="2"/>
      <c r="C82" s="2"/>
      <c r="D82" s="3"/>
      <c r="E82" s="2"/>
      <c r="F82" s="1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2"/>
      <c r="Z82" s="2"/>
      <c r="AA82" s="2"/>
      <c r="AB82" s="2"/>
      <c r="AC82" s="2"/>
      <c r="AD82" s="2"/>
      <c r="AE82" s="2"/>
      <c r="AF82" s="2"/>
      <c r="AG82" s="2"/>
    </row>
    <row r="83" ht="12.75" customHeight="1">
      <c r="A83" s="1"/>
      <c r="B83" s="2"/>
      <c r="C83" s="2"/>
      <c r="D83" s="3"/>
      <c r="E83" s="2"/>
      <c r="F83" s="1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2"/>
      <c r="Z83" s="2"/>
      <c r="AA83" s="2"/>
      <c r="AB83" s="2"/>
      <c r="AC83" s="2"/>
      <c r="AD83" s="2"/>
      <c r="AE83" s="2"/>
      <c r="AF83" s="2"/>
      <c r="AG83" s="2"/>
    </row>
    <row r="84" ht="12.75" customHeight="1">
      <c r="A84" s="1"/>
      <c r="B84" s="2"/>
      <c r="C84" s="2"/>
      <c r="D84" s="3"/>
      <c r="E84" s="2"/>
      <c r="F84" s="1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2"/>
      <c r="Z84" s="2"/>
      <c r="AA84" s="2"/>
      <c r="AB84" s="2"/>
      <c r="AC84" s="2"/>
      <c r="AD84" s="2"/>
      <c r="AE84" s="2"/>
      <c r="AF84" s="2"/>
      <c r="AG84" s="2"/>
    </row>
    <row r="85" ht="12.75" customHeight="1">
      <c r="A85" s="1"/>
      <c r="B85" s="2"/>
      <c r="C85" s="2"/>
      <c r="D85" s="3"/>
      <c r="E85" s="2"/>
      <c r="F85" s="1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2"/>
      <c r="Z85" s="2"/>
      <c r="AA85" s="2"/>
      <c r="AB85" s="2"/>
      <c r="AC85" s="2"/>
      <c r="AD85" s="2"/>
      <c r="AE85" s="2"/>
      <c r="AF85" s="2"/>
      <c r="AG85" s="2"/>
    </row>
    <row r="86" ht="12.75" customHeight="1">
      <c r="A86" s="1"/>
      <c r="B86" s="2"/>
      <c r="C86" s="2"/>
      <c r="D86" s="3"/>
      <c r="E86" s="2"/>
      <c r="F86" s="1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2"/>
      <c r="Z86" s="2"/>
      <c r="AA86" s="2"/>
      <c r="AB86" s="2"/>
      <c r="AC86" s="2"/>
      <c r="AD86" s="2"/>
      <c r="AE86" s="2"/>
      <c r="AF86" s="2"/>
      <c r="AG86" s="2"/>
    </row>
    <row r="87" ht="12.75" customHeight="1">
      <c r="A87" s="1"/>
      <c r="B87" s="2"/>
      <c r="C87" s="2"/>
      <c r="D87" s="3"/>
      <c r="E87" s="2"/>
      <c r="F87" s="1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2"/>
      <c r="Z87" s="2"/>
      <c r="AA87" s="2"/>
      <c r="AB87" s="2"/>
      <c r="AC87" s="2"/>
      <c r="AD87" s="2"/>
      <c r="AE87" s="2"/>
      <c r="AF87" s="2"/>
      <c r="AG87" s="2"/>
    </row>
    <row r="88" ht="12.75" customHeight="1">
      <c r="A88" s="1"/>
      <c r="B88" s="2"/>
      <c r="C88" s="2"/>
      <c r="D88" s="3"/>
      <c r="E88" s="2"/>
      <c r="F88" s="1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2"/>
      <c r="Z88" s="2"/>
      <c r="AA88" s="2"/>
      <c r="AB88" s="2"/>
      <c r="AC88" s="2"/>
      <c r="AD88" s="2"/>
      <c r="AE88" s="2"/>
      <c r="AF88" s="2"/>
      <c r="AG88" s="2"/>
    </row>
    <row r="89" ht="12.75" customHeight="1">
      <c r="A89" s="1"/>
      <c r="B89" s="2"/>
      <c r="C89" s="2"/>
      <c r="D89" s="3"/>
      <c r="E89" s="2"/>
      <c r="F89" s="1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2"/>
      <c r="Z89" s="2"/>
      <c r="AA89" s="2"/>
      <c r="AB89" s="2"/>
      <c r="AC89" s="2"/>
      <c r="AD89" s="2"/>
      <c r="AE89" s="2"/>
      <c r="AF89" s="2"/>
      <c r="AG89" s="2"/>
    </row>
    <row r="90" ht="12.75" customHeight="1">
      <c r="A90" s="1"/>
      <c r="B90" s="2"/>
      <c r="C90" s="2"/>
      <c r="D90" s="3"/>
      <c r="E90" s="2"/>
      <c r="F90" s="1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2"/>
      <c r="Z90" s="2"/>
      <c r="AA90" s="2"/>
      <c r="AB90" s="2"/>
      <c r="AC90" s="2"/>
      <c r="AD90" s="2"/>
      <c r="AE90" s="2"/>
      <c r="AF90" s="2"/>
      <c r="AG90" s="2"/>
    </row>
    <row r="91" ht="12.75" customHeight="1">
      <c r="A91" s="1"/>
      <c r="B91" s="2"/>
      <c r="C91" s="2"/>
      <c r="D91" s="3"/>
      <c r="E91" s="2"/>
      <c r="F91" s="1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2"/>
      <c r="Z91" s="2"/>
      <c r="AA91" s="2"/>
      <c r="AB91" s="2"/>
      <c r="AC91" s="2"/>
      <c r="AD91" s="2"/>
      <c r="AE91" s="2"/>
      <c r="AF91" s="2"/>
      <c r="AG91" s="2"/>
    </row>
    <row r="92" ht="12.75" customHeight="1">
      <c r="A92" s="1"/>
      <c r="B92" s="2"/>
      <c r="C92" s="2"/>
      <c r="D92" s="3"/>
      <c r="E92" s="2"/>
      <c r="F92" s="1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2"/>
      <c r="Z92" s="2"/>
      <c r="AA92" s="2"/>
      <c r="AB92" s="2"/>
      <c r="AC92" s="2"/>
      <c r="AD92" s="2"/>
      <c r="AE92" s="2"/>
      <c r="AF92" s="2"/>
      <c r="AG92" s="2"/>
    </row>
    <row r="93" ht="12.75" customHeight="1">
      <c r="A93" s="1"/>
      <c r="B93" s="2"/>
      <c r="C93" s="2"/>
      <c r="D93" s="3"/>
      <c r="E93" s="2"/>
      <c r="F93" s="1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2"/>
      <c r="Z93" s="2"/>
      <c r="AA93" s="2"/>
      <c r="AB93" s="2"/>
      <c r="AC93" s="2"/>
      <c r="AD93" s="2"/>
      <c r="AE93" s="2"/>
      <c r="AF93" s="2"/>
      <c r="AG93" s="2"/>
    </row>
    <row r="94" ht="12.75" customHeight="1">
      <c r="A94" s="1"/>
      <c r="B94" s="2"/>
      <c r="C94" s="2"/>
      <c r="D94" s="3"/>
      <c r="E94" s="2"/>
      <c r="F94" s="1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2"/>
      <c r="Z94" s="2"/>
      <c r="AA94" s="2"/>
      <c r="AB94" s="2"/>
      <c r="AC94" s="2"/>
      <c r="AD94" s="2"/>
      <c r="AE94" s="2"/>
      <c r="AF94" s="2"/>
      <c r="AG94" s="2"/>
    </row>
    <row r="95" ht="12.75" customHeight="1">
      <c r="A95" s="1"/>
      <c r="B95" s="2"/>
      <c r="C95" s="2"/>
      <c r="D95" s="3"/>
      <c r="E95" s="2"/>
      <c r="F95" s="1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2"/>
      <c r="Z95" s="2"/>
      <c r="AA95" s="2"/>
      <c r="AB95" s="2"/>
      <c r="AC95" s="2"/>
      <c r="AD95" s="2"/>
      <c r="AE95" s="2"/>
      <c r="AF95" s="2"/>
      <c r="AG95" s="2"/>
    </row>
    <row r="96" ht="12.75" customHeight="1">
      <c r="A96" s="1"/>
      <c r="B96" s="2"/>
      <c r="C96" s="2"/>
      <c r="D96" s="3"/>
      <c r="E96" s="2"/>
      <c r="F96" s="1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2"/>
      <c r="Z96" s="2"/>
      <c r="AA96" s="2"/>
      <c r="AB96" s="2"/>
      <c r="AC96" s="2"/>
      <c r="AD96" s="2"/>
      <c r="AE96" s="2"/>
      <c r="AF96" s="2"/>
      <c r="AG96" s="2"/>
    </row>
    <row r="97" ht="12.75" customHeight="1">
      <c r="A97" s="1"/>
      <c r="B97" s="2"/>
      <c r="C97" s="2"/>
      <c r="D97" s="3"/>
      <c r="E97" s="2"/>
      <c r="F97" s="1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2"/>
      <c r="Z97" s="2"/>
      <c r="AA97" s="2"/>
      <c r="AB97" s="2"/>
      <c r="AC97" s="2"/>
      <c r="AD97" s="2"/>
      <c r="AE97" s="2"/>
      <c r="AF97" s="2"/>
      <c r="AG97" s="2"/>
    </row>
    <row r="98" ht="12.75" customHeight="1">
      <c r="A98" s="1"/>
      <c r="B98" s="2"/>
      <c r="C98" s="2"/>
      <c r="D98" s="3"/>
      <c r="E98" s="2"/>
      <c r="F98" s="1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2"/>
      <c r="Z98" s="2"/>
      <c r="AA98" s="2"/>
      <c r="AB98" s="2"/>
      <c r="AC98" s="2"/>
      <c r="AD98" s="2"/>
      <c r="AE98" s="2"/>
      <c r="AF98" s="2"/>
      <c r="AG98" s="2"/>
    </row>
    <row r="99" ht="12.75" customHeight="1">
      <c r="A99" s="1"/>
      <c r="B99" s="2"/>
      <c r="C99" s="2"/>
      <c r="D99" s="3"/>
      <c r="E99" s="2"/>
      <c r="F99" s="1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2"/>
      <c r="Z99" s="2"/>
      <c r="AA99" s="2"/>
      <c r="AB99" s="2"/>
      <c r="AC99" s="2"/>
      <c r="AD99" s="2"/>
      <c r="AE99" s="2"/>
      <c r="AF99" s="2"/>
      <c r="AG99" s="2"/>
    </row>
    <row r="100" ht="12.75" customHeight="1">
      <c r="A100" s="1"/>
      <c r="B100" s="2"/>
      <c r="C100" s="2"/>
      <c r="D100" s="3"/>
      <c r="E100" s="2"/>
      <c r="F100" s="1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2"/>
      <c r="Z100" s="2"/>
      <c r="AA100" s="2"/>
      <c r="AB100" s="2"/>
      <c r="AC100" s="2"/>
      <c r="AD100" s="2"/>
      <c r="AE100" s="2"/>
      <c r="AF100" s="2"/>
      <c r="AG100" s="2"/>
    </row>
    <row r="101" ht="12.75" customHeight="1">
      <c r="A101" s="1"/>
      <c r="B101" s="2"/>
      <c r="C101" s="2"/>
      <c r="D101" s="3"/>
      <c r="E101" s="2"/>
      <c r="F101" s="1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2"/>
      <c r="Z101" s="2"/>
      <c r="AA101" s="2"/>
      <c r="AB101" s="2"/>
      <c r="AC101" s="2"/>
      <c r="AD101" s="2"/>
      <c r="AE101" s="2"/>
      <c r="AF101" s="2"/>
      <c r="AG101" s="2"/>
    </row>
    <row r="102" ht="12.75" customHeight="1">
      <c r="A102" s="1"/>
      <c r="B102" s="2"/>
      <c r="C102" s="2"/>
      <c r="D102" s="3"/>
      <c r="E102" s="2"/>
      <c r="F102" s="1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2"/>
      <c r="Z102" s="2"/>
      <c r="AA102" s="2"/>
      <c r="AB102" s="2"/>
      <c r="AC102" s="2"/>
      <c r="AD102" s="2"/>
      <c r="AE102" s="2"/>
      <c r="AF102" s="2"/>
      <c r="AG102" s="2"/>
    </row>
    <row r="103" ht="12.75" customHeight="1">
      <c r="A103" s="1"/>
      <c r="B103" s="2"/>
      <c r="C103" s="2"/>
      <c r="D103" s="3"/>
      <c r="E103" s="2"/>
      <c r="F103" s="1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  <c r="AA103" s="2"/>
      <c r="AB103" s="2"/>
      <c r="AC103" s="2"/>
      <c r="AD103" s="2"/>
      <c r="AE103" s="2"/>
      <c r="AF103" s="2"/>
      <c r="AG103" s="2"/>
    </row>
    <row r="104" ht="12.75" customHeight="1">
      <c r="A104" s="1"/>
      <c r="B104" s="2"/>
      <c r="C104" s="2"/>
      <c r="D104" s="3"/>
      <c r="E104" s="2"/>
      <c r="F104" s="1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  <c r="AA104" s="2"/>
      <c r="AB104" s="2"/>
      <c r="AC104" s="2"/>
      <c r="AD104" s="2"/>
      <c r="AE104" s="2"/>
      <c r="AF104" s="2"/>
      <c r="AG104" s="2"/>
    </row>
    <row r="105" ht="12.75" customHeight="1">
      <c r="A105" s="1"/>
      <c r="B105" s="2"/>
      <c r="C105" s="2"/>
      <c r="D105" s="3"/>
      <c r="E105" s="2"/>
      <c r="F105" s="1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2"/>
      <c r="Z105" s="2"/>
      <c r="AA105" s="2"/>
      <c r="AB105" s="2"/>
      <c r="AC105" s="2"/>
      <c r="AD105" s="2"/>
      <c r="AE105" s="2"/>
      <c r="AF105" s="2"/>
      <c r="AG105" s="2"/>
    </row>
    <row r="106" ht="12.75" customHeight="1">
      <c r="A106" s="1"/>
      <c r="B106" s="2"/>
      <c r="C106" s="2"/>
      <c r="D106" s="3"/>
      <c r="E106" s="2"/>
      <c r="F106" s="1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2"/>
      <c r="Z106" s="2"/>
      <c r="AA106" s="2"/>
      <c r="AB106" s="2"/>
      <c r="AC106" s="2"/>
      <c r="AD106" s="2"/>
      <c r="AE106" s="2"/>
      <c r="AF106" s="2"/>
      <c r="AG106" s="2"/>
    </row>
    <row r="107" ht="12.75" customHeight="1">
      <c r="A107" s="1"/>
      <c r="B107" s="2"/>
      <c r="C107" s="2"/>
      <c r="D107" s="3"/>
      <c r="E107" s="2"/>
      <c r="F107" s="1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2"/>
      <c r="Z107" s="2"/>
      <c r="AA107" s="2"/>
      <c r="AB107" s="2"/>
      <c r="AC107" s="2"/>
      <c r="AD107" s="2"/>
      <c r="AE107" s="2"/>
      <c r="AF107" s="2"/>
      <c r="AG107" s="2"/>
    </row>
    <row r="108" ht="12.75" customHeight="1">
      <c r="A108" s="1"/>
      <c r="B108" s="2"/>
      <c r="C108" s="2"/>
      <c r="D108" s="3"/>
      <c r="E108" s="2"/>
      <c r="F108" s="1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2"/>
      <c r="Z108" s="2"/>
      <c r="AA108" s="2"/>
      <c r="AB108" s="2"/>
      <c r="AC108" s="2"/>
      <c r="AD108" s="2"/>
      <c r="AE108" s="2"/>
      <c r="AF108" s="2"/>
      <c r="AG108" s="2"/>
    </row>
    <row r="109" ht="12.75" customHeight="1">
      <c r="A109" s="1"/>
      <c r="B109" s="2"/>
      <c r="C109" s="2"/>
      <c r="D109" s="3"/>
      <c r="E109" s="2"/>
      <c r="F109" s="1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2"/>
      <c r="Z109" s="2"/>
      <c r="AA109" s="2"/>
      <c r="AB109" s="2"/>
      <c r="AC109" s="2"/>
      <c r="AD109" s="2"/>
      <c r="AE109" s="2"/>
      <c r="AF109" s="2"/>
      <c r="AG109" s="2"/>
    </row>
    <row r="110" ht="12.75" customHeight="1">
      <c r="A110" s="1"/>
      <c r="B110" s="2"/>
      <c r="C110" s="2"/>
      <c r="D110" s="3"/>
      <c r="E110" s="2"/>
      <c r="F110" s="1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2"/>
      <c r="Z110" s="2"/>
      <c r="AA110" s="2"/>
      <c r="AB110" s="2"/>
      <c r="AC110" s="2"/>
      <c r="AD110" s="2"/>
      <c r="AE110" s="2"/>
      <c r="AF110" s="2"/>
      <c r="AG110" s="2"/>
    </row>
    <row r="111" ht="12.75" customHeight="1">
      <c r="A111" s="1"/>
      <c r="B111" s="2"/>
      <c r="C111" s="2"/>
      <c r="D111" s="3"/>
      <c r="E111" s="2"/>
      <c r="F111" s="1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2"/>
      <c r="Z111" s="2"/>
      <c r="AA111" s="2"/>
      <c r="AB111" s="2"/>
      <c r="AC111" s="2"/>
      <c r="AD111" s="2"/>
      <c r="AE111" s="2"/>
      <c r="AF111" s="2"/>
      <c r="AG111" s="2"/>
    </row>
    <row r="112" ht="12.75" customHeight="1">
      <c r="A112" s="1"/>
      <c r="B112" s="2"/>
      <c r="C112" s="2"/>
      <c r="D112" s="3"/>
      <c r="E112" s="2"/>
      <c r="F112" s="1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2"/>
      <c r="Z112" s="2"/>
      <c r="AA112" s="2"/>
      <c r="AB112" s="2"/>
      <c r="AC112" s="2"/>
      <c r="AD112" s="2"/>
      <c r="AE112" s="2"/>
      <c r="AF112" s="2"/>
      <c r="AG112" s="2"/>
    </row>
    <row r="113" ht="12.75" customHeight="1">
      <c r="A113" s="1"/>
      <c r="B113" s="2"/>
      <c r="C113" s="2"/>
      <c r="D113" s="3"/>
      <c r="E113" s="2"/>
      <c r="F113" s="1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2"/>
      <c r="Z113" s="2"/>
      <c r="AA113" s="2"/>
      <c r="AB113" s="2"/>
      <c r="AC113" s="2"/>
      <c r="AD113" s="2"/>
      <c r="AE113" s="2"/>
      <c r="AF113" s="2"/>
      <c r="AG113" s="2"/>
    </row>
    <row r="114" ht="12.75" customHeight="1">
      <c r="A114" s="1"/>
      <c r="B114" s="2"/>
      <c r="C114" s="2"/>
      <c r="D114" s="3"/>
      <c r="E114" s="2"/>
      <c r="F114" s="1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2"/>
      <c r="Z114" s="2"/>
      <c r="AA114" s="2"/>
      <c r="AB114" s="2"/>
      <c r="AC114" s="2"/>
      <c r="AD114" s="2"/>
      <c r="AE114" s="2"/>
      <c r="AF114" s="2"/>
      <c r="AG114" s="2"/>
    </row>
    <row r="115" ht="12.75" customHeight="1">
      <c r="A115" s="1"/>
      <c r="B115" s="2"/>
      <c r="C115" s="2"/>
      <c r="D115" s="3"/>
      <c r="E115" s="2"/>
      <c r="F115" s="1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2"/>
      <c r="Z115" s="2"/>
      <c r="AA115" s="2"/>
      <c r="AB115" s="2"/>
      <c r="AC115" s="2"/>
      <c r="AD115" s="2"/>
      <c r="AE115" s="2"/>
      <c r="AF115" s="2"/>
      <c r="AG115" s="2"/>
    </row>
    <row r="116" ht="12.75" customHeight="1">
      <c r="A116" s="1"/>
      <c r="B116" s="2"/>
      <c r="C116" s="2"/>
      <c r="D116" s="3"/>
      <c r="E116" s="2"/>
      <c r="F116" s="1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2"/>
      <c r="Z116" s="2"/>
      <c r="AA116" s="2"/>
      <c r="AB116" s="2"/>
      <c r="AC116" s="2"/>
      <c r="AD116" s="2"/>
      <c r="AE116" s="2"/>
      <c r="AF116" s="2"/>
      <c r="AG116" s="2"/>
    </row>
    <row r="117" ht="12.75" customHeight="1">
      <c r="A117" s="1"/>
      <c r="B117" s="2"/>
      <c r="C117" s="2"/>
      <c r="D117" s="3"/>
      <c r="E117" s="2"/>
      <c r="F117" s="1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2"/>
      <c r="Z117" s="2"/>
      <c r="AA117" s="2"/>
      <c r="AB117" s="2"/>
      <c r="AC117" s="2"/>
      <c r="AD117" s="2"/>
      <c r="AE117" s="2"/>
      <c r="AF117" s="2"/>
      <c r="AG117" s="2"/>
    </row>
    <row r="118" ht="12.75" customHeight="1">
      <c r="A118" s="1"/>
      <c r="B118" s="2"/>
      <c r="C118" s="2"/>
      <c r="D118" s="3"/>
      <c r="E118" s="2"/>
      <c r="F118" s="1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2"/>
      <c r="Z118" s="2"/>
      <c r="AA118" s="2"/>
      <c r="AB118" s="2"/>
      <c r="AC118" s="2"/>
      <c r="AD118" s="2"/>
      <c r="AE118" s="2"/>
      <c r="AF118" s="2"/>
      <c r="AG118" s="2"/>
    </row>
    <row r="119" ht="12.75" customHeight="1">
      <c r="A119" s="1"/>
      <c r="B119" s="2"/>
      <c r="C119" s="2"/>
      <c r="D119" s="3"/>
      <c r="E119" s="2"/>
      <c r="F119" s="1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2"/>
      <c r="Z119" s="2"/>
      <c r="AA119" s="2"/>
      <c r="AB119" s="2"/>
      <c r="AC119" s="2"/>
      <c r="AD119" s="2"/>
      <c r="AE119" s="2"/>
      <c r="AF119" s="2"/>
      <c r="AG119" s="2"/>
    </row>
    <row r="120" ht="12.75" customHeight="1">
      <c r="A120" s="1"/>
      <c r="B120" s="2"/>
      <c r="C120" s="2"/>
      <c r="D120" s="3"/>
      <c r="E120" s="2"/>
      <c r="F120" s="1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2"/>
      <c r="Z120" s="2"/>
      <c r="AA120" s="2"/>
      <c r="AB120" s="2"/>
      <c r="AC120" s="2"/>
      <c r="AD120" s="2"/>
      <c r="AE120" s="2"/>
      <c r="AF120" s="2"/>
      <c r="AG120" s="2"/>
    </row>
    <row r="121" ht="12.75" customHeight="1">
      <c r="A121" s="1"/>
      <c r="B121" s="2"/>
      <c r="C121" s="2"/>
      <c r="D121" s="3"/>
      <c r="E121" s="2"/>
      <c r="F121" s="1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2"/>
      <c r="Z121" s="2"/>
      <c r="AA121" s="2"/>
      <c r="AB121" s="2"/>
      <c r="AC121" s="2"/>
      <c r="AD121" s="2"/>
      <c r="AE121" s="2"/>
      <c r="AF121" s="2"/>
      <c r="AG121" s="2"/>
    </row>
    <row r="122" ht="12.75" customHeight="1">
      <c r="A122" s="1"/>
      <c r="B122" s="2"/>
      <c r="C122" s="2"/>
      <c r="D122" s="3"/>
      <c r="E122" s="2"/>
      <c r="F122" s="1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2"/>
      <c r="Z122" s="2"/>
      <c r="AA122" s="2"/>
      <c r="AB122" s="2"/>
      <c r="AC122" s="2"/>
      <c r="AD122" s="2"/>
      <c r="AE122" s="2"/>
      <c r="AF122" s="2"/>
      <c r="AG122" s="2"/>
    </row>
    <row r="123" ht="12.75" customHeight="1">
      <c r="A123" s="1"/>
      <c r="B123" s="2"/>
      <c r="C123" s="2"/>
      <c r="D123" s="3"/>
      <c r="E123" s="2"/>
      <c r="F123" s="1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2"/>
      <c r="Z123" s="2"/>
      <c r="AA123" s="2"/>
      <c r="AB123" s="2"/>
      <c r="AC123" s="2"/>
      <c r="AD123" s="2"/>
      <c r="AE123" s="2"/>
      <c r="AF123" s="2"/>
      <c r="AG123" s="2"/>
    </row>
    <row r="124" ht="12.75" customHeight="1">
      <c r="A124" s="1"/>
      <c r="B124" s="2"/>
      <c r="C124" s="2"/>
      <c r="D124" s="3"/>
      <c r="E124" s="2"/>
      <c r="F124" s="1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2"/>
      <c r="Z124" s="2"/>
      <c r="AA124" s="2"/>
      <c r="AB124" s="2"/>
      <c r="AC124" s="2"/>
      <c r="AD124" s="2"/>
      <c r="AE124" s="2"/>
      <c r="AF124" s="2"/>
      <c r="AG124" s="2"/>
    </row>
    <row r="125" ht="12.75" customHeight="1">
      <c r="A125" s="1"/>
      <c r="B125" s="2"/>
      <c r="C125" s="2"/>
      <c r="D125" s="3"/>
      <c r="E125" s="2"/>
      <c r="F125" s="1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2"/>
      <c r="Z125" s="2"/>
      <c r="AA125" s="2"/>
      <c r="AB125" s="2"/>
      <c r="AC125" s="2"/>
      <c r="AD125" s="2"/>
      <c r="AE125" s="2"/>
      <c r="AF125" s="2"/>
      <c r="AG125" s="2"/>
    </row>
    <row r="126" ht="12.75" customHeight="1">
      <c r="A126" s="1"/>
      <c r="B126" s="2"/>
      <c r="C126" s="2"/>
      <c r="D126" s="3"/>
      <c r="E126" s="2"/>
      <c r="F126" s="1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2"/>
      <c r="Z126" s="2"/>
      <c r="AA126" s="2"/>
      <c r="AB126" s="2"/>
      <c r="AC126" s="2"/>
      <c r="AD126" s="2"/>
      <c r="AE126" s="2"/>
      <c r="AF126" s="2"/>
      <c r="AG126" s="2"/>
    </row>
    <row r="127" ht="12.75" customHeight="1">
      <c r="A127" s="1"/>
      <c r="B127" s="2"/>
      <c r="C127" s="2"/>
      <c r="D127" s="3"/>
      <c r="E127" s="2"/>
      <c r="F127" s="1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2"/>
      <c r="Z127" s="2"/>
      <c r="AA127" s="2"/>
      <c r="AB127" s="2"/>
      <c r="AC127" s="2"/>
      <c r="AD127" s="2"/>
      <c r="AE127" s="2"/>
      <c r="AF127" s="2"/>
      <c r="AG127" s="2"/>
    </row>
    <row r="128" ht="12.75" customHeight="1">
      <c r="A128" s="1"/>
      <c r="B128" s="2"/>
      <c r="C128" s="2"/>
      <c r="D128" s="3"/>
      <c r="E128" s="2"/>
      <c r="F128" s="1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2"/>
      <c r="Z128" s="2"/>
      <c r="AA128" s="2"/>
      <c r="AB128" s="2"/>
      <c r="AC128" s="2"/>
      <c r="AD128" s="2"/>
      <c r="AE128" s="2"/>
      <c r="AF128" s="2"/>
      <c r="AG128" s="2"/>
    </row>
    <row r="129" ht="12.75" customHeight="1">
      <c r="A129" s="1"/>
      <c r="B129" s="2"/>
      <c r="C129" s="2"/>
      <c r="D129" s="3"/>
      <c r="E129" s="2"/>
      <c r="F129" s="1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2"/>
      <c r="Z129" s="2"/>
      <c r="AA129" s="2"/>
      <c r="AB129" s="2"/>
      <c r="AC129" s="2"/>
      <c r="AD129" s="2"/>
      <c r="AE129" s="2"/>
      <c r="AF129" s="2"/>
      <c r="AG129" s="2"/>
    </row>
    <row r="130" ht="12.75" customHeight="1">
      <c r="A130" s="1"/>
      <c r="B130" s="2"/>
      <c r="C130" s="2"/>
      <c r="D130" s="3"/>
      <c r="E130" s="2"/>
      <c r="F130" s="1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2"/>
      <c r="Z130" s="2"/>
      <c r="AA130" s="2"/>
      <c r="AB130" s="2"/>
      <c r="AC130" s="2"/>
      <c r="AD130" s="2"/>
      <c r="AE130" s="2"/>
      <c r="AF130" s="2"/>
      <c r="AG130" s="2"/>
    </row>
    <row r="131" ht="12.75" customHeight="1">
      <c r="A131" s="1"/>
      <c r="B131" s="2"/>
      <c r="C131" s="2"/>
      <c r="D131" s="3"/>
      <c r="E131" s="2"/>
      <c r="F131" s="1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2"/>
      <c r="Z131" s="2"/>
      <c r="AA131" s="2"/>
      <c r="AB131" s="2"/>
      <c r="AC131" s="2"/>
      <c r="AD131" s="2"/>
      <c r="AE131" s="2"/>
      <c r="AF131" s="2"/>
      <c r="AG131" s="2"/>
    </row>
    <row r="132" ht="12.75" customHeight="1">
      <c r="A132" s="1"/>
      <c r="B132" s="2"/>
      <c r="C132" s="2"/>
      <c r="D132" s="3"/>
      <c r="E132" s="2"/>
      <c r="F132" s="1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2"/>
      <c r="Z132" s="2"/>
      <c r="AA132" s="2"/>
      <c r="AB132" s="2"/>
      <c r="AC132" s="2"/>
      <c r="AD132" s="2"/>
      <c r="AE132" s="2"/>
      <c r="AF132" s="2"/>
      <c r="AG132" s="2"/>
    </row>
    <row r="133" ht="12.75" customHeight="1">
      <c r="A133" s="1"/>
      <c r="B133" s="2"/>
      <c r="C133" s="2"/>
      <c r="D133" s="3"/>
      <c r="E133" s="2"/>
      <c r="F133" s="1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2"/>
      <c r="Z133" s="2"/>
      <c r="AA133" s="2"/>
      <c r="AB133" s="2"/>
      <c r="AC133" s="2"/>
      <c r="AD133" s="2"/>
      <c r="AE133" s="2"/>
      <c r="AF133" s="2"/>
      <c r="AG133" s="2"/>
    </row>
    <row r="134" ht="12.75" customHeight="1">
      <c r="A134" s="1"/>
      <c r="B134" s="2"/>
      <c r="C134" s="2"/>
      <c r="D134" s="3"/>
      <c r="E134" s="2"/>
      <c r="F134" s="1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2"/>
      <c r="Z134" s="2"/>
      <c r="AA134" s="2"/>
      <c r="AB134" s="2"/>
      <c r="AC134" s="2"/>
      <c r="AD134" s="2"/>
      <c r="AE134" s="2"/>
      <c r="AF134" s="2"/>
      <c r="AG134" s="2"/>
    </row>
    <row r="135" ht="12.75" customHeight="1">
      <c r="A135" s="1"/>
      <c r="B135" s="2"/>
      <c r="C135" s="2"/>
      <c r="D135" s="3"/>
      <c r="E135" s="2"/>
      <c r="F135" s="1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2"/>
      <c r="Z135" s="2"/>
      <c r="AA135" s="2"/>
      <c r="AB135" s="2"/>
      <c r="AC135" s="2"/>
      <c r="AD135" s="2"/>
      <c r="AE135" s="2"/>
      <c r="AF135" s="2"/>
      <c r="AG135" s="2"/>
    </row>
    <row r="136" ht="12.75" customHeight="1">
      <c r="A136" s="1"/>
      <c r="B136" s="2"/>
      <c r="C136" s="2"/>
      <c r="D136" s="3"/>
      <c r="E136" s="2"/>
      <c r="F136" s="1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2"/>
      <c r="Z136" s="2"/>
      <c r="AA136" s="2"/>
      <c r="AB136" s="2"/>
      <c r="AC136" s="2"/>
      <c r="AD136" s="2"/>
      <c r="AE136" s="2"/>
      <c r="AF136" s="2"/>
      <c r="AG136" s="2"/>
    </row>
    <row r="137" ht="12.75" customHeight="1">
      <c r="A137" s="1"/>
      <c r="B137" s="2"/>
      <c r="C137" s="2"/>
      <c r="D137" s="3"/>
      <c r="E137" s="2"/>
      <c r="F137" s="1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2"/>
      <c r="Z137" s="2"/>
      <c r="AA137" s="2"/>
      <c r="AB137" s="2"/>
      <c r="AC137" s="2"/>
      <c r="AD137" s="2"/>
      <c r="AE137" s="2"/>
      <c r="AF137" s="2"/>
      <c r="AG137" s="2"/>
    </row>
    <row r="138" ht="12.75" customHeight="1">
      <c r="A138" s="1"/>
      <c r="B138" s="2"/>
      <c r="C138" s="2"/>
      <c r="D138" s="3"/>
      <c r="E138" s="2"/>
      <c r="F138" s="1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2"/>
      <c r="Z138" s="2"/>
      <c r="AA138" s="2"/>
      <c r="AB138" s="2"/>
      <c r="AC138" s="2"/>
      <c r="AD138" s="2"/>
      <c r="AE138" s="2"/>
      <c r="AF138" s="2"/>
      <c r="AG138" s="2"/>
    </row>
    <row r="139" ht="12.75" customHeight="1">
      <c r="A139" s="1"/>
      <c r="B139" s="2"/>
      <c r="C139" s="2"/>
      <c r="D139" s="3"/>
      <c r="E139" s="2"/>
      <c r="F139" s="1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2"/>
      <c r="Z139" s="2"/>
      <c r="AA139" s="2"/>
      <c r="AB139" s="2"/>
      <c r="AC139" s="2"/>
      <c r="AD139" s="2"/>
      <c r="AE139" s="2"/>
      <c r="AF139" s="2"/>
      <c r="AG139" s="2"/>
    </row>
    <row r="140" ht="12.75" customHeight="1">
      <c r="A140" s="1"/>
      <c r="B140" s="2"/>
      <c r="C140" s="2"/>
      <c r="D140" s="3"/>
      <c r="E140" s="2"/>
      <c r="F140" s="1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2"/>
      <c r="Z140" s="2"/>
      <c r="AA140" s="2"/>
      <c r="AB140" s="2"/>
      <c r="AC140" s="2"/>
      <c r="AD140" s="2"/>
      <c r="AE140" s="2"/>
      <c r="AF140" s="2"/>
      <c r="AG140" s="2"/>
    </row>
    <row r="141" ht="12.75" customHeight="1">
      <c r="A141" s="1"/>
      <c r="B141" s="2"/>
      <c r="C141" s="2"/>
      <c r="D141" s="3"/>
      <c r="E141" s="2"/>
      <c r="F141" s="1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2"/>
      <c r="Z141" s="2"/>
      <c r="AA141" s="2"/>
      <c r="AB141" s="2"/>
      <c r="AC141" s="2"/>
      <c r="AD141" s="2"/>
      <c r="AE141" s="2"/>
      <c r="AF141" s="2"/>
      <c r="AG141" s="2"/>
    </row>
    <row r="142" ht="12.75" customHeight="1">
      <c r="A142" s="1"/>
      <c r="B142" s="2"/>
      <c r="C142" s="2"/>
      <c r="D142" s="3"/>
      <c r="E142" s="2"/>
      <c r="F142" s="1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2"/>
      <c r="Z142" s="2"/>
      <c r="AA142" s="2"/>
      <c r="AB142" s="2"/>
      <c r="AC142" s="2"/>
      <c r="AD142" s="2"/>
      <c r="AE142" s="2"/>
      <c r="AF142" s="2"/>
      <c r="AG142" s="2"/>
    </row>
    <row r="143" ht="12.75" customHeight="1">
      <c r="A143" s="1"/>
      <c r="B143" s="2"/>
      <c r="C143" s="2"/>
      <c r="D143" s="3"/>
      <c r="E143" s="2"/>
      <c r="F143" s="1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2"/>
      <c r="Z143" s="2"/>
      <c r="AA143" s="2"/>
      <c r="AB143" s="2"/>
      <c r="AC143" s="2"/>
      <c r="AD143" s="2"/>
      <c r="AE143" s="2"/>
      <c r="AF143" s="2"/>
      <c r="AG143" s="2"/>
    </row>
    <row r="144" ht="12.75" customHeight="1">
      <c r="A144" s="1"/>
      <c r="B144" s="2"/>
      <c r="C144" s="2"/>
      <c r="D144" s="3"/>
      <c r="E144" s="2"/>
      <c r="F144" s="1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2"/>
      <c r="Z144" s="2"/>
      <c r="AA144" s="2"/>
      <c r="AB144" s="2"/>
      <c r="AC144" s="2"/>
      <c r="AD144" s="2"/>
      <c r="AE144" s="2"/>
      <c r="AF144" s="2"/>
      <c r="AG144" s="2"/>
    </row>
    <row r="145" ht="12.75" customHeight="1">
      <c r="A145" s="1"/>
      <c r="B145" s="2"/>
      <c r="C145" s="2"/>
      <c r="D145" s="3"/>
      <c r="E145" s="2"/>
      <c r="F145" s="1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2"/>
      <c r="Z145" s="2"/>
      <c r="AA145" s="2"/>
      <c r="AB145" s="2"/>
      <c r="AC145" s="2"/>
      <c r="AD145" s="2"/>
      <c r="AE145" s="2"/>
      <c r="AF145" s="2"/>
      <c r="AG145" s="2"/>
    </row>
    <row r="146" ht="12.75" customHeight="1">
      <c r="A146" s="1"/>
      <c r="B146" s="2"/>
      <c r="C146" s="2"/>
      <c r="D146" s="3"/>
      <c r="E146" s="2"/>
      <c r="F146" s="1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2"/>
      <c r="Z146" s="2"/>
      <c r="AA146" s="2"/>
      <c r="AB146" s="2"/>
      <c r="AC146" s="2"/>
      <c r="AD146" s="2"/>
      <c r="AE146" s="2"/>
      <c r="AF146" s="2"/>
      <c r="AG146" s="2"/>
    </row>
    <row r="147" ht="12.75" customHeight="1">
      <c r="A147" s="1"/>
      <c r="B147" s="2"/>
      <c r="C147" s="2"/>
      <c r="D147" s="3"/>
      <c r="E147" s="2"/>
      <c r="F147" s="1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2"/>
      <c r="Z147" s="2"/>
      <c r="AA147" s="2"/>
      <c r="AB147" s="2"/>
      <c r="AC147" s="2"/>
      <c r="AD147" s="2"/>
      <c r="AE147" s="2"/>
      <c r="AF147" s="2"/>
      <c r="AG147" s="2"/>
    </row>
    <row r="148" ht="12.75" customHeight="1">
      <c r="A148" s="1"/>
      <c r="B148" s="2"/>
      <c r="C148" s="2"/>
      <c r="D148" s="3"/>
      <c r="E148" s="2"/>
      <c r="F148" s="1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2"/>
      <c r="Z148" s="2"/>
      <c r="AA148" s="2"/>
      <c r="AB148" s="2"/>
      <c r="AC148" s="2"/>
      <c r="AD148" s="2"/>
      <c r="AE148" s="2"/>
      <c r="AF148" s="2"/>
      <c r="AG148" s="2"/>
    </row>
    <row r="149" ht="12.75" customHeight="1">
      <c r="A149" s="1"/>
      <c r="B149" s="2"/>
      <c r="C149" s="2"/>
      <c r="D149" s="3"/>
      <c r="E149" s="2"/>
      <c r="F149" s="1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2"/>
      <c r="Z149" s="2"/>
      <c r="AA149" s="2"/>
      <c r="AB149" s="2"/>
      <c r="AC149" s="2"/>
      <c r="AD149" s="2"/>
      <c r="AE149" s="2"/>
      <c r="AF149" s="2"/>
      <c r="AG149" s="2"/>
    </row>
    <row r="150" ht="12.75" customHeight="1">
      <c r="A150" s="1"/>
      <c r="B150" s="2"/>
      <c r="C150" s="2"/>
      <c r="D150" s="3"/>
      <c r="E150" s="2"/>
      <c r="F150" s="1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2"/>
      <c r="Z150" s="2"/>
      <c r="AA150" s="2"/>
      <c r="AB150" s="2"/>
      <c r="AC150" s="2"/>
      <c r="AD150" s="2"/>
      <c r="AE150" s="2"/>
      <c r="AF150" s="2"/>
      <c r="AG150" s="2"/>
    </row>
    <row r="151" ht="12.75" customHeight="1">
      <c r="A151" s="1"/>
      <c r="B151" s="2"/>
      <c r="C151" s="2"/>
      <c r="D151" s="3"/>
      <c r="E151" s="2"/>
      <c r="F151" s="1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2"/>
      <c r="Z151" s="2"/>
      <c r="AA151" s="2"/>
      <c r="AB151" s="2"/>
      <c r="AC151" s="2"/>
      <c r="AD151" s="2"/>
      <c r="AE151" s="2"/>
      <c r="AF151" s="2"/>
      <c r="AG151" s="2"/>
    </row>
    <row r="152" ht="12.75" customHeight="1">
      <c r="A152" s="1"/>
      <c r="B152" s="2"/>
      <c r="C152" s="2"/>
      <c r="D152" s="3"/>
      <c r="E152" s="2"/>
      <c r="F152" s="1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2"/>
      <c r="Z152" s="2"/>
      <c r="AA152" s="2"/>
      <c r="AB152" s="2"/>
      <c r="AC152" s="2"/>
      <c r="AD152" s="2"/>
      <c r="AE152" s="2"/>
      <c r="AF152" s="2"/>
      <c r="AG152" s="2"/>
    </row>
    <row r="153" ht="12.75" customHeight="1">
      <c r="A153" s="1"/>
      <c r="B153" s="2"/>
      <c r="C153" s="2"/>
      <c r="D153" s="3"/>
      <c r="E153" s="2"/>
      <c r="F153" s="1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2"/>
      <c r="Z153" s="2"/>
      <c r="AA153" s="2"/>
      <c r="AB153" s="2"/>
      <c r="AC153" s="2"/>
      <c r="AD153" s="2"/>
      <c r="AE153" s="2"/>
      <c r="AF153" s="2"/>
      <c r="AG153" s="2"/>
    </row>
    <row r="154" ht="12.75" customHeight="1">
      <c r="A154" s="1"/>
      <c r="B154" s="2"/>
      <c r="C154" s="2"/>
      <c r="D154" s="3"/>
      <c r="E154" s="2"/>
      <c r="F154" s="1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2"/>
      <c r="Z154" s="2"/>
      <c r="AA154" s="2"/>
      <c r="AB154" s="2"/>
      <c r="AC154" s="2"/>
      <c r="AD154" s="2"/>
      <c r="AE154" s="2"/>
      <c r="AF154" s="2"/>
      <c r="AG154" s="2"/>
    </row>
    <row r="155" ht="12.75" customHeight="1">
      <c r="A155" s="1"/>
      <c r="B155" s="2"/>
      <c r="C155" s="2"/>
      <c r="D155" s="3"/>
      <c r="E155" s="2"/>
      <c r="F155" s="1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2"/>
      <c r="Z155" s="2"/>
      <c r="AA155" s="2"/>
      <c r="AB155" s="2"/>
      <c r="AC155" s="2"/>
      <c r="AD155" s="2"/>
      <c r="AE155" s="2"/>
      <c r="AF155" s="2"/>
      <c r="AG155" s="2"/>
    </row>
    <row r="156" ht="12.75" customHeight="1">
      <c r="A156" s="1"/>
      <c r="B156" s="2"/>
      <c r="C156" s="2"/>
      <c r="D156" s="3"/>
      <c r="E156" s="2"/>
      <c r="F156" s="1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2"/>
      <c r="Z156" s="2"/>
      <c r="AA156" s="2"/>
      <c r="AB156" s="2"/>
      <c r="AC156" s="2"/>
      <c r="AD156" s="2"/>
      <c r="AE156" s="2"/>
      <c r="AF156" s="2"/>
      <c r="AG156" s="2"/>
    </row>
    <row r="157" ht="12.75" customHeight="1">
      <c r="A157" s="1"/>
      <c r="B157" s="2"/>
      <c r="C157" s="2"/>
      <c r="D157" s="3"/>
      <c r="E157" s="2"/>
      <c r="F157" s="1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2"/>
      <c r="Z157" s="2"/>
      <c r="AA157" s="2"/>
      <c r="AB157" s="2"/>
      <c r="AC157" s="2"/>
      <c r="AD157" s="2"/>
      <c r="AE157" s="2"/>
      <c r="AF157" s="2"/>
      <c r="AG157" s="2"/>
    </row>
    <row r="158" ht="12.75" customHeight="1">
      <c r="A158" s="1"/>
      <c r="B158" s="2"/>
      <c r="C158" s="2"/>
      <c r="D158" s="3"/>
      <c r="E158" s="2"/>
      <c r="F158" s="1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2"/>
      <c r="Z158" s="2"/>
      <c r="AA158" s="2"/>
      <c r="AB158" s="2"/>
      <c r="AC158" s="2"/>
      <c r="AD158" s="2"/>
      <c r="AE158" s="2"/>
      <c r="AF158" s="2"/>
      <c r="AG158" s="2"/>
    </row>
    <row r="159" ht="12.75" customHeight="1">
      <c r="A159" s="1"/>
      <c r="B159" s="2"/>
      <c r="C159" s="2"/>
      <c r="D159" s="3"/>
      <c r="E159" s="2"/>
      <c r="F159" s="1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2"/>
      <c r="Z159" s="2"/>
      <c r="AA159" s="2"/>
      <c r="AB159" s="2"/>
      <c r="AC159" s="2"/>
      <c r="AD159" s="2"/>
      <c r="AE159" s="2"/>
      <c r="AF159" s="2"/>
      <c r="AG159" s="2"/>
    </row>
    <row r="160" ht="12.75" customHeight="1">
      <c r="A160" s="1"/>
      <c r="B160" s="2"/>
      <c r="C160" s="2"/>
      <c r="D160" s="3"/>
      <c r="E160" s="2"/>
      <c r="F160" s="1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2"/>
      <c r="Z160" s="2"/>
      <c r="AA160" s="2"/>
      <c r="AB160" s="2"/>
      <c r="AC160" s="2"/>
      <c r="AD160" s="2"/>
      <c r="AE160" s="2"/>
      <c r="AF160" s="2"/>
      <c r="AG160" s="2"/>
    </row>
    <row r="161" ht="12.75" customHeight="1">
      <c r="A161" s="1"/>
      <c r="B161" s="2"/>
      <c r="C161" s="2"/>
      <c r="D161" s="3"/>
      <c r="E161" s="2"/>
      <c r="F161" s="1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2"/>
      <c r="Z161" s="2"/>
      <c r="AA161" s="2"/>
      <c r="AB161" s="2"/>
      <c r="AC161" s="2"/>
      <c r="AD161" s="2"/>
      <c r="AE161" s="2"/>
      <c r="AF161" s="2"/>
      <c r="AG161" s="2"/>
    </row>
    <row r="162" ht="12.75" customHeight="1">
      <c r="A162" s="1"/>
      <c r="B162" s="2"/>
      <c r="C162" s="2"/>
      <c r="D162" s="3"/>
      <c r="E162" s="2"/>
      <c r="F162" s="1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2"/>
      <c r="Z162" s="2"/>
      <c r="AA162" s="2"/>
      <c r="AB162" s="2"/>
      <c r="AC162" s="2"/>
      <c r="AD162" s="2"/>
      <c r="AE162" s="2"/>
      <c r="AF162" s="2"/>
      <c r="AG162" s="2"/>
    </row>
    <row r="163" ht="12.75" customHeight="1">
      <c r="A163" s="1"/>
      <c r="B163" s="2"/>
      <c r="C163" s="2"/>
      <c r="D163" s="3"/>
      <c r="E163" s="2"/>
      <c r="F163" s="1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2"/>
      <c r="Z163" s="2"/>
      <c r="AA163" s="2"/>
      <c r="AB163" s="2"/>
      <c r="AC163" s="2"/>
      <c r="AD163" s="2"/>
      <c r="AE163" s="2"/>
      <c r="AF163" s="2"/>
      <c r="AG163" s="2"/>
    </row>
    <row r="164" ht="12.75" customHeight="1">
      <c r="A164" s="1"/>
      <c r="B164" s="2"/>
      <c r="C164" s="2"/>
      <c r="D164" s="3"/>
      <c r="E164" s="2"/>
      <c r="F164" s="1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2"/>
      <c r="Z164" s="2"/>
      <c r="AA164" s="2"/>
      <c r="AB164" s="2"/>
      <c r="AC164" s="2"/>
      <c r="AD164" s="2"/>
      <c r="AE164" s="2"/>
      <c r="AF164" s="2"/>
      <c r="AG164" s="2"/>
    </row>
    <row r="165" ht="12.75" customHeight="1">
      <c r="A165" s="1"/>
      <c r="B165" s="2"/>
      <c r="C165" s="2"/>
      <c r="D165" s="3"/>
      <c r="E165" s="2"/>
      <c r="F165" s="1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2"/>
      <c r="Z165" s="2"/>
      <c r="AA165" s="2"/>
      <c r="AB165" s="2"/>
      <c r="AC165" s="2"/>
      <c r="AD165" s="2"/>
      <c r="AE165" s="2"/>
      <c r="AF165" s="2"/>
      <c r="AG165" s="2"/>
    </row>
    <row r="166" ht="12.75" customHeight="1">
      <c r="A166" s="1"/>
      <c r="B166" s="2"/>
      <c r="C166" s="2"/>
      <c r="D166" s="3"/>
      <c r="E166" s="2"/>
      <c r="F166" s="1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2"/>
      <c r="Z166" s="2"/>
      <c r="AA166" s="2"/>
      <c r="AB166" s="2"/>
      <c r="AC166" s="2"/>
      <c r="AD166" s="2"/>
      <c r="AE166" s="2"/>
      <c r="AF166" s="2"/>
      <c r="AG166" s="2"/>
    </row>
    <row r="167" ht="12.75" customHeight="1">
      <c r="A167" s="1"/>
      <c r="B167" s="2"/>
      <c r="C167" s="2"/>
      <c r="D167" s="3"/>
      <c r="E167" s="2"/>
      <c r="F167" s="1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2"/>
      <c r="Z167" s="2"/>
      <c r="AA167" s="2"/>
      <c r="AB167" s="2"/>
      <c r="AC167" s="2"/>
      <c r="AD167" s="2"/>
      <c r="AE167" s="2"/>
      <c r="AF167" s="2"/>
      <c r="AG167" s="2"/>
    </row>
    <row r="168" ht="12.75" customHeight="1">
      <c r="A168" s="1"/>
      <c r="B168" s="2"/>
      <c r="C168" s="2"/>
      <c r="D168" s="3"/>
      <c r="E168" s="2"/>
      <c r="F168" s="1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2"/>
      <c r="Z168" s="2"/>
      <c r="AA168" s="2"/>
      <c r="AB168" s="2"/>
      <c r="AC168" s="2"/>
      <c r="AD168" s="2"/>
      <c r="AE168" s="2"/>
      <c r="AF168" s="2"/>
      <c r="AG168" s="2"/>
    </row>
    <row r="169" ht="12.75" customHeight="1">
      <c r="A169" s="1"/>
      <c r="B169" s="2"/>
      <c r="C169" s="2"/>
      <c r="D169" s="3"/>
      <c r="E169" s="2"/>
      <c r="F169" s="1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2"/>
      <c r="Z169" s="2"/>
      <c r="AA169" s="2"/>
      <c r="AB169" s="2"/>
      <c r="AC169" s="2"/>
      <c r="AD169" s="2"/>
      <c r="AE169" s="2"/>
      <c r="AF169" s="2"/>
      <c r="AG169" s="2"/>
    </row>
    <row r="170" ht="12.75" customHeight="1">
      <c r="A170" s="1"/>
      <c r="B170" s="2"/>
      <c r="C170" s="2"/>
      <c r="D170" s="3"/>
      <c r="E170" s="2"/>
      <c r="F170" s="1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2"/>
      <c r="Z170" s="2"/>
      <c r="AA170" s="2"/>
      <c r="AB170" s="2"/>
      <c r="AC170" s="2"/>
      <c r="AD170" s="2"/>
      <c r="AE170" s="2"/>
      <c r="AF170" s="2"/>
      <c r="AG170" s="2"/>
    </row>
    <row r="171" ht="12.75" customHeight="1">
      <c r="A171" s="1"/>
      <c r="B171" s="2"/>
      <c r="C171" s="2"/>
      <c r="D171" s="3"/>
      <c r="E171" s="2"/>
      <c r="F171" s="1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2"/>
      <c r="Z171" s="2"/>
      <c r="AA171" s="2"/>
      <c r="AB171" s="2"/>
      <c r="AC171" s="2"/>
      <c r="AD171" s="2"/>
      <c r="AE171" s="2"/>
      <c r="AF171" s="2"/>
      <c r="AG171" s="2"/>
    </row>
    <row r="172" ht="12.75" customHeight="1">
      <c r="A172" s="1"/>
      <c r="B172" s="2"/>
      <c r="C172" s="2"/>
      <c r="D172" s="3"/>
      <c r="E172" s="2"/>
      <c r="F172" s="1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2"/>
      <c r="Z172" s="2"/>
      <c r="AA172" s="2"/>
      <c r="AB172" s="2"/>
      <c r="AC172" s="2"/>
      <c r="AD172" s="2"/>
      <c r="AE172" s="2"/>
      <c r="AF172" s="2"/>
      <c r="AG172" s="2"/>
    </row>
    <row r="173" ht="12.75" customHeight="1">
      <c r="A173" s="1"/>
      <c r="B173" s="2"/>
      <c r="C173" s="2"/>
      <c r="D173" s="3"/>
      <c r="E173" s="2"/>
      <c r="F173" s="1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2"/>
      <c r="Z173" s="2"/>
      <c r="AA173" s="2"/>
      <c r="AB173" s="2"/>
      <c r="AC173" s="2"/>
      <c r="AD173" s="2"/>
      <c r="AE173" s="2"/>
      <c r="AF173" s="2"/>
      <c r="AG173" s="2"/>
    </row>
    <row r="174" ht="12.75" customHeight="1">
      <c r="A174" s="1"/>
      <c r="B174" s="2"/>
      <c r="C174" s="2"/>
      <c r="D174" s="3"/>
      <c r="E174" s="2"/>
      <c r="F174" s="1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2"/>
      <c r="Z174" s="2"/>
      <c r="AA174" s="2"/>
      <c r="AB174" s="2"/>
      <c r="AC174" s="2"/>
      <c r="AD174" s="2"/>
      <c r="AE174" s="2"/>
      <c r="AF174" s="2"/>
      <c r="AG174" s="2"/>
    </row>
    <row r="175" ht="12.75" customHeight="1">
      <c r="A175" s="1"/>
      <c r="B175" s="2"/>
      <c r="C175" s="2"/>
      <c r="D175" s="3"/>
      <c r="E175" s="2"/>
      <c r="F175" s="1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2"/>
      <c r="Z175" s="2"/>
      <c r="AA175" s="2"/>
      <c r="AB175" s="2"/>
      <c r="AC175" s="2"/>
      <c r="AD175" s="2"/>
      <c r="AE175" s="2"/>
      <c r="AF175" s="2"/>
      <c r="AG175" s="2"/>
    </row>
    <row r="176" ht="12.75" customHeight="1">
      <c r="A176" s="1"/>
      <c r="B176" s="2"/>
      <c r="C176" s="2"/>
      <c r="D176" s="3"/>
      <c r="E176" s="2"/>
      <c r="F176" s="1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2"/>
      <c r="Z176" s="2"/>
      <c r="AA176" s="2"/>
      <c r="AB176" s="2"/>
      <c r="AC176" s="2"/>
      <c r="AD176" s="2"/>
      <c r="AE176" s="2"/>
      <c r="AF176" s="2"/>
      <c r="AG176" s="2"/>
    </row>
    <row r="177" ht="12.75" customHeight="1">
      <c r="A177" s="1"/>
      <c r="B177" s="2"/>
      <c r="C177" s="2"/>
      <c r="D177" s="3"/>
      <c r="E177" s="2"/>
      <c r="F177" s="1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2"/>
      <c r="Z177" s="2"/>
      <c r="AA177" s="2"/>
      <c r="AB177" s="2"/>
      <c r="AC177" s="2"/>
      <c r="AD177" s="2"/>
      <c r="AE177" s="2"/>
      <c r="AF177" s="2"/>
      <c r="AG177" s="2"/>
    </row>
    <row r="178" ht="12.75" customHeight="1">
      <c r="A178" s="1"/>
      <c r="B178" s="2"/>
      <c r="C178" s="2"/>
      <c r="D178" s="3"/>
      <c r="E178" s="2"/>
      <c r="F178" s="1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2"/>
      <c r="Z178" s="2"/>
      <c r="AA178" s="2"/>
      <c r="AB178" s="2"/>
      <c r="AC178" s="2"/>
      <c r="AD178" s="2"/>
      <c r="AE178" s="2"/>
      <c r="AF178" s="2"/>
      <c r="AG178" s="2"/>
    </row>
    <row r="179" ht="12.75" customHeight="1">
      <c r="A179" s="1"/>
      <c r="B179" s="2"/>
      <c r="C179" s="2"/>
      <c r="D179" s="3"/>
      <c r="E179" s="2"/>
      <c r="F179" s="1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2"/>
      <c r="Z179" s="2"/>
      <c r="AA179" s="2"/>
      <c r="AB179" s="2"/>
      <c r="AC179" s="2"/>
      <c r="AD179" s="2"/>
      <c r="AE179" s="2"/>
      <c r="AF179" s="2"/>
      <c r="AG179" s="2"/>
    </row>
    <row r="180" ht="12.75" customHeight="1">
      <c r="A180" s="1"/>
      <c r="B180" s="2"/>
      <c r="C180" s="2"/>
      <c r="D180" s="3"/>
      <c r="E180" s="2"/>
      <c r="F180" s="1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2"/>
      <c r="Z180" s="2"/>
      <c r="AA180" s="2"/>
      <c r="AB180" s="2"/>
      <c r="AC180" s="2"/>
      <c r="AD180" s="2"/>
      <c r="AE180" s="2"/>
      <c r="AF180" s="2"/>
      <c r="AG180" s="2"/>
    </row>
    <row r="181" ht="12.75" customHeight="1">
      <c r="A181" s="1"/>
      <c r="B181" s="2"/>
      <c r="C181" s="2"/>
      <c r="D181" s="3"/>
      <c r="E181" s="2"/>
      <c r="F181" s="1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2"/>
      <c r="Z181" s="2"/>
      <c r="AA181" s="2"/>
      <c r="AB181" s="2"/>
      <c r="AC181" s="2"/>
      <c r="AD181" s="2"/>
      <c r="AE181" s="2"/>
      <c r="AF181" s="2"/>
      <c r="AG181" s="2"/>
    </row>
    <row r="182" ht="12.75" customHeight="1">
      <c r="A182" s="1"/>
      <c r="B182" s="2"/>
      <c r="C182" s="2"/>
      <c r="D182" s="3"/>
      <c r="E182" s="2"/>
      <c r="F182" s="1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2"/>
      <c r="Z182" s="2"/>
      <c r="AA182" s="2"/>
      <c r="AB182" s="2"/>
      <c r="AC182" s="2"/>
      <c r="AD182" s="2"/>
      <c r="AE182" s="2"/>
      <c r="AF182" s="2"/>
      <c r="AG182" s="2"/>
    </row>
    <row r="183" ht="12.75" customHeight="1">
      <c r="A183" s="1"/>
      <c r="B183" s="2"/>
      <c r="C183" s="2"/>
      <c r="D183" s="3"/>
      <c r="E183" s="2"/>
      <c r="F183" s="1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2"/>
      <c r="Z183" s="2"/>
      <c r="AA183" s="2"/>
      <c r="AB183" s="2"/>
      <c r="AC183" s="2"/>
      <c r="AD183" s="2"/>
      <c r="AE183" s="2"/>
      <c r="AF183" s="2"/>
      <c r="AG183" s="2"/>
    </row>
    <row r="184" ht="12.75" customHeight="1">
      <c r="A184" s="1"/>
      <c r="B184" s="2"/>
      <c r="C184" s="2"/>
      <c r="D184" s="3"/>
      <c r="E184" s="2"/>
      <c r="F184" s="1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2"/>
      <c r="Z184" s="2"/>
      <c r="AA184" s="2"/>
      <c r="AB184" s="2"/>
      <c r="AC184" s="2"/>
      <c r="AD184" s="2"/>
      <c r="AE184" s="2"/>
      <c r="AF184" s="2"/>
      <c r="AG184" s="2"/>
    </row>
    <row r="185" ht="12.75" customHeight="1">
      <c r="A185" s="1"/>
      <c r="B185" s="2"/>
      <c r="C185" s="2"/>
      <c r="D185" s="3"/>
      <c r="E185" s="2"/>
      <c r="F185" s="1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2"/>
      <c r="Z185" s="2"/>
      <c r="AA185" s="2"/>
      <c r="AB185" s="2"/>
      <c r="AC185" s="2"/>
      <c r="AD185" s="2"/>
      <c r="AE185" s="2"/>
      <c r="AF185" s="2"/>
      <c r="AG185" s="2"/>
    </row>
    <row r="186" ht="12.75" customHeight="1">
      <c r="A186" s="1"/>
      <c r="B186" s="2"/>
      <c r="C186" s="2"/>
      <c r="D186" s="3"/>
      <c r="E186" s="2"/>
      <c r="F186" s="1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2"/>
      <c r="Z186" s="2"/>
      <c r="AA186" s="2"/>
      <c r="AB186" s="2"/>
      <c r="AC186" s="2"/>
      <c r="AD186" s="2"/>
      <c r="AE186" s="2"/>
      <c r="AF186" s="2"/>
      <c r="AG186" s="2"/>
    </row>
    <row r="187" ht="12.75" customHeight="1">
      <c r="A187" s="1"/>
      <c r="B187" s="2"/>
      <c r="C187" s="2"/>
      <c r="D187" s="3"/>
      <c r="E187" s="2"/>
      <c r="F187" s="1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2"/>
      <c r="Z187" s="2"/>
      <c r="AA187" s="2"/>
      <c r="AB187" s="2"/>
      <c r="AC187" s="2"/>
      <c r="AD187" s="2"/>
      <c r="AE187" s="2"/>
      <c r="AF187" s="2"/>
      <c r="AG187" s="2"/>
    </row>
    <row r="188" ht="12.75" customHeight="1">
      <c r="A188" s="1"/>
      <c r="B188" s="2"/>
      <c r="C188" s="2"/>
      <c r="D188" s="3"/>
      <c r="E188" s="2"/>
      <c r="F188" s="1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2"/>
      <c r="Z188" s="2"/>
      <c r="AA188" s="2"/>
      <c r="AB188" s="2"/>
      <c r="AC188" s="2"/>
      <c r="AD188" s="2"/>
      <c r="AE188" s="2"/>
      <c r="AF188" s="2"/>
      <c r="AG188" s="2"/>
    </row>
    <row r="189" ht="12.75" customHeight="1">
      <c r="A189" s="1"/>
      <c r="B189" s="2"/>
      <c r="C189" s="2"/>
      <c r="D189" s="3"/>
      <c r="E189" s="2"/>
      <c r="F189" s="1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2"/>
      <c r="Z189" s="2"/>
      <c r="AA189" s="2"/>
      <c r="AB189" s="2"/>
      <c r="AC189" s="2"/>
      <c r="AD189" s="2"/>
      <c r="AE189" s="2"/>
      <c r="AF189" s="2"/>
      <c r="AG189" s="2"/>
    </row>
    <row r="190" ht="12.75" customHeight="1">
      <c r="A190" s="1"/>
      <c r="B190" s="2"/>
      <c r="C190" s="2"/>
      <c r="D190" s="3"/>
      <c r="E190" s="2"/>
      <c r="F190" s="1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2"/>
      <c r="Z190" s="2"/>
      <c r="AA190" s="2"/>
      <c r="AB190" s="2"/>
      <c r="AC190" s="2"/>
      <c r="AD190" s="2"/>
      <c r="AE190" s="2"/>
      <c r="AF190" s="2"/>
      <c r="AG190" s="2"/>
    </row>
    <row r="191" ht="12.75" customHeight="1">
      <c r="A191" s="1"/>
      <c r="B191" s="2"/>
      <c r="C191" s="2"/>
      <c r="D191" s="3"/>
      <c r="E191" s="2"/>
      <c r="F191" s="1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2"/>
      <c r="Z191" s="2"/>
      <c r="AA191" s="2"/>
      <c r="AB191" s="2"/>
      <c r="AC191" s="2"/>
      <c r="AD191" s="2"/>
      <c r="AE191" s="2"/>
      <c r="AF191" s="2"/>
      <c r="AG191" s="2"/>
    </row>
    <row r="192" ht="12.75" customHeight="1">
      <c r="A192" s="1"/>
      <c r="B192" s="2"/>
      <c r="C192" s="2"/>
      <c r="D192" s="3"/>
      <c r="E192" s="2"/>
      <c r="F192" s="1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2"/>
      <c r="Z192" s="2"/>
      <c r="AA192" s="2"/>
      <c r="AB192" s="2"/>
      <c r="AC192" s="2"/>
      <c r="AD192" s="2"/>
      <c r="AE192" s="2"/>
      <c r="AF192" s="2"/>
      <c r="AG192" s="2"/>
    </row>
    <row r="193" ht="12.75" customHeight="1">
      <c r="A193" s="1"/>
      <c r="B193" s="2"/>
      <c r="C193" s="2"/>
      <c r="D193" s="3"/>
      <c r="E193" s="2"/>
      <c r="F193" s="1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2"/>
      <c r="Z193" s="2"/>
      <c r="AA193" s="2"/>
      <c r="AB193" s="2"/>
      <c r="AC193" s="2"/>
      <c r="AD193" s="2"/>
      <c r="AE193" s="2"/>
      <c r="AF193" s="2"/>
      <c r="AG193" s="2"/>
    </row>
    <row r="194" ht="12.75" customHeight="1">
      <c r="A194" s="1"/>
      <c r="B194" s="2"/>
      <c r="C194" s="2"/>
      <c r="D194" s="3"/>
      <c r="E194" s="2"/>
      <c r="F194" s="1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2"/>
      <c r="Z194" s="2"/>
      <c r="AA194" s="2"/>
      <c r="AB194" s="2"/>
      <c r="AC194" s="2"/>
      <c r="AD194" s="2"/>
      <c r="AE194" s="2"/>
      <c r="AF194" s="2"/>
      <c r="AG194" s="2"/>
    </row>
    <row r="195" ht="12.75" customHeight="1">
      <c r="A195" s="1"/>
      <c r="B195" s="2"/>
      <c r="C195" s="2"/>
      <c r="D195" s="3"/>
      <c r="E195" s="2"/>
      <c r="F195" s="1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2"/>
      <c r="Z195" s="2"/>
      <c r="AA195" s="2"/>
      <c r="AB195" s="2"/>
      <c r="AC195" s="2"/>
      <c r="AD195" s="2"/>
      <c r="AE195" s="2"/>
      <c r="AF195" s="2"/>
      <c r="AG195" s="2"/>
    </row>
    <row r="196" ht="12.75" customHeight="1">
      <c r="A196" s="1"/>
      <c r="B196" s="2"/>
      <c r="C196" s="2"/>
      <c r="D196" s="3"/>
      <c r="E196" s="2"/>
      <c r="F196" s="1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2"/>
      <c r="Z196" s="2"/>
      <c r="AA196" s="2"/>
      <c r="AB196" s="2"/>
      <c r="AC196" s="2"/>
      <c r="AD196" s="2"/>
      <c r="AE196" s="2"/>
      <c r="AF196" s="2"/>
      <c r="AG196" s="2"/>
    </row>
    <row r="197" ht="12.75" customHeight="1">
      <c r="A197" s="1"/>
      <c r="B197" s="2"/>
      <c r="C197" s="2"/>
      <c r="D197" s="3"/>
      <c r="E197" s="2"/>
      <c r="F197" s="1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2"/>
      <c r="Z197" s="2"/>
      <c r="AA197" s="2"/>
      <c r="AB197" s="2"/>
      <c r="AC197" s="2"/>
      <c r="AD197" s="2"/>
      <c r="AE197" s="2"/>
      <c r="AF197" s="2"/>
      <c r="AG197" s="2"/>
    </row>
    <row r="198" ht="12.75" customHeight="1">
      <c r="A198" s="1"/>
      <c r="B198" s="2"/>
      <c r="C198" s="2"/>
      <c r="D198" s="3"/>
      <c r="E198" s="2"/>
      <c r="F198" s="1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2"/>
      <c r="Z198" s="2"/>
      <c r="AA198" s="2"/>
      <c r="AB198" s="2"/>
      <c r="AC198" s="2"/>
      <c r="AD198" s="2"/>
      <c r="AE198" s="2"/>
      <c r="AF198" s="2"/>
      <c r="AG198" s="2"/>
    </row>
    <row r="199" ht="12.75" customHeight="1">
      <c r="A199" s="1"/>
      <c r="B199" s="2"/>
      <c r="C199" s="2"/>
      <c r="D199" s="3"/>
      <c r="E199" s="2"/>
      <c r="F199" s="1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2"/>
      <c r="Z199" s="2"/>
      <c r="AA199" s="2"/>
      <c r="AB199" s="2"/>
      <c r="AC199" s="2"/>
      <c r="AD199" s="2"/>
      <c r="AE199" s="2"/>
      <c r="AF199" s="2"/>
      <c r="AG199" s="2"/>
    </row>
    <row r="200" ht="12.75" customHeight="1">
      <c r="A200" s="1"/>
      <c r="B200" s="2"/>
      <c r="C200" s="2"/>
      <c r="D200" s="3"/>
      <c r="E200" s="2"/>
      <c r="F200" s="1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2"/>
      <c r="Z200" s="2"/>
      <c r="AA200" s="2"/>
      <c r="AB200" s="2"/>
      <c r="AC200" s="2"/>
      <c r="AD200" s="2"/>
      <c r="AE200" s="2"/>
      <c r="AF200" s="2"/>
      <c r="AG200" s="2"/>
    </row>
    <row r="201" ht="12.75" customHeight="1">
      <c r="A201" s="1"/>
      <c r="B201" s="2"/>
      <c r="C201" s="2"/>
      <c r="D201" s="3"/>
      <c r="E201" s="2"/>
      <c r="F201" s="1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2"/>
      <c r="Z201" s="2"/>
      <c r="AA201" s="2"/>
      <c r="AB201" s="2"/>
      <c r="AC201" s="2"/>
      <c r="AD201" s="2"/>
      <c r="AE201" s="2"/>
      <c r="AF201" s="2"/>
      <c r="AG201" s="2"/>
    </row>
    <row r="202" ht="12.75" customHeight="1">
      <c r="A202" s="1"/>
      <c r="B202" s="2"/>
      <c r="C202" s="2"/>
      <c r="D202" s="3"/>
      <c r="E202" s="2"/>
      <c r="F202" s="1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2"/>
      <c r="Z202" s="2"/>
      <c r="AA202" s="2"/>
      <c r="AB202" s="2"/>
      <c r="AC202" s="2"/>
      <c r="AD202" s="2"/>
      <c r="AE202" s="2"/>
      <c r="AF202" s="2"/>
      <c r="AG202" s="2"/>
    </row>
    <row r="203" ht="12.75" customHeight="1">
      <c r="A203" s="1"/>
      <c r="B203" s="2"/>
      <c r="C203" s="2"/>
      <c r="D203" s="3"/>
      <c r="E203" s="2"/>
      <c r="F203" s="1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2"/>
      <c r="Z203" s="2"/>
      <c r="AA203" s="2"/>
      <c r="AB203" s="2"/>
      <c r="AC203" s="2"/>
      <c r="AD203" s="2"/>
      <c r="AE203" s="2"/>
      <c r="AF203" s="2"/>
      <c r="AG203" s="2"/>
    </row>
    <row r="204" ht="12.75" customHeight="1">
      <c r="A204" s="1"/>
      <c r="B204" s="2"/>
      <c r="C204" s="2"/>
      <c r="D204" s="3"/>
      <c r="E204" s="2"/>
      <c r="F204" s="1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2"/>
      <c r="Z204" s="2"/>
      <c r="AA204" s="2"/>
      <c r="AB204" s="2"/>
      <c r="AC204" s="2"/>
      <c r="AD204" s="2"/>
      <c r="AE204" s="2"/>
      <c r="AF204" s="2"/>
      <c r="AG204" s="2"/>
    </row>
    <row r="205" ht="12.75" customHeight="1">
      <c r="A205" s="1"/>
      <c r="B205" s="2"/>
      <c r="C205" s="2"/>
      <c r="D205" s="3"/>
      <c r="E205" s="2"/>
      <c r="F205" s="1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2"/>
      <c r="Z205" s="2"/>
      <c r="AA205" s="2"/>
      <c r="AB205" s="2"/>
      <c r="AC205" s="2"/>
      <c r="AD205" s="2"/>
      <c r="AE205" s="2"/>
      <c r="AF205" s="2"/>
      <c r="AG205" s="2"/>
    </row>
    <row r="206" ht="12.75" customHeight="1">
      <c r="A206" s="1"/>
      <c r="B206" s="2"/>
      <c r="C206" s="2"/>
      <c r="D206" s="3"/>
      <c r="E206" s="2"/>
      <c r="F206" s="1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2"/>
      <c r="Z206" s="2"/>
      <c r="AA206" s="2"/>
      <c r="AB206" s="2"/>
      <c r="AC206" s="2"/>
      <c r="AD206" s="2"/>
      <c r="AE206" s="2"/>
      <c r="AF206" s="2"/>
      <c r="AG206" s="2"/>
    </row>
    <row r="207" ht="12.75" customHeight="1">
      <c r="A207" s="1"/>
      <c r="B207" s="2"/>
      <c r="C207" s="2"/>
      <c r="D207" s="3"/>
      <c r="E207" s="2"/>
      <c r="F207" s="1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2"/>
      <c r="Z207" s="2"/>
      <c r="AA207" s="2"/>
      <c r="AB207" s="2"/>
      <c r="AC207" s="2"/>
      <c r="AD207" s="2"/>
      <c r="AE207" s="2"/>
      <c r="AF207" s="2"/>
      <c r="AG207" s="2"/>
    </row>
    <row r="208" ht="12.75" customHeight="1">
      <c r="A208" s="1"/>
      <c r="B208" s="2"/>
      <c r="C208" s="2"/>
      <c r="D208" s="3"/>
      <c r="E208" s="2"/>
      <c r="F208" s="1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2"/>
      <c r="Z208" s="2"/>
      <c r="AA208" s="2"/>
      <c r="AB208" s="2"/>
      <c r="AC208" s="2"/>
      <c r="AD208" s="2"/>
      <c r="AE208" s="2"/>
      <c r="AF208" s="2"/>
      <c r="AG208" s="2"/>
    </row>
    <row r="209" ht="12.75" customHeight="1">
      <c r="A209" s="1"/>
      <c r="B209" s="2"/>
      <c r="C209" s="2"/>
      <c r="D209" s="3"/>
      <c r="E209" s="2"/>
      <c r="F209" s="1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2"/>
      <c r="Z209" s="2"/>
      <c r="AA209" s="2"/>
      <c r="AB209" s="2"/>
      <c r="AC209" s="2"/>
      <c r="AD209" s="2"/>
      <c r="AE209" s="2"/>
      <c r="AF209" s="2"/>
      <c r="AG209" s="2"/>
    </row>
    <row r="210" ht="12.75" customHeight="1">
      <c r="A210" s="1"/>
      <c r="B210" s="2"/>
      <c r="C210" s="2"/>
      <c r="D210" s="3"/>
      <c r="E210" s="2"/>
      <c r="F210" s="1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2"/>
      <c r="Z210" s="2"/>
      <c r="AA210" s="2"/>
      <c r="AB210" s="2"/>
      <c r="AC210" s="2"/>
      <c r="AD210" s="2"/>
      <c r="AE210" s="2"/>
      <c r="AF210" s="2"/>
      <c r="AG210" s="2"/>
    </row>
    <row r="211" ht="12.75" customHeight="1">
      <c r="A211" s="1"/>
      <c r="B211" s="2"/>
      <c r="C211" s="2"/>
      <c r="D211" s="3"/>
      <c r="E211" s="2"/>
      <c r="F211" s="1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2"/>
      <c r="Z211" s="2"/>
      <c r="AA211" s="2"/>
      <c r="AB211" s="2"/>
      <c r="AC211" s="2"/>
      <c r="AD211" s="2"/>
      <c r="AE211" s="2"/>
      <c r="AF211" s="2"/>
      <c r="AG211" s="2"/>
    </row>
    <row r="212" ht="12.75" customHeight="1">
      <c r="A212" s="1"/>
      <c r="B212" s="2"/>
      <c r="C212" s="2"/>
      <c r="D212" s="3"/>
      <c r="E212" s="2"/>
      <c r="F212" s="1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2"/>
      <c r="Z212" s="2"/>
      <c r="AA212" s="2"/>
      <c r="AB212" s="2"/>
      <c r="AC212" s="2"/>
      <c r="AD212" s="2"/>
      <c r="AE212" s="2"/>
      <c r="AF212" s="2"/>
      <c r="AG212" s="2"/>
    </row>
    <row r="213" ht="12.75" customHeight="1">
      <c r="A213" s="1"/>
      <c r="B213" s="2"/>
      <c r="C213" s="2"/>
      <c r="D213" s="3"/>
      <c r="E213" s="2"/>
      <c r="F213" s="1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2"/>
      <c r="Z213" s="2"/>
      <c r="AA213" s="2"/>
      <c r="AB213" s="2"/>
      <c r="AC213" s="2"/>
      <c r="AD213" s="2"/>
      <c r="AE213" s="2"/>
      <c r="AF213" s="2"/>
      <c r="AG213" s="2"/>
    </row>
    <row r="214" ht="12.75" customHeight="1">
      <c r="A214" s="1"/>
      <c r="B214" s="2"/>
      <c r="C214" s="2"/>
      <c r="D214" s="3"/>
      <c r="E214" s="2"/>
      <c r="F214" s="1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2"/>
      <c r="Z214" s="2"/>
      <c r="AA214" s="2"/>
      <c r="AB214" s="2"/>
      <c r="AC214" s="2"/>
      <c r="AD214" s="2"/>
      <c r="AE214" s="2"/>
      <c r="AF214" s="2"/>
      <c r="AG214" s="2"/>
    </row>
    <row r="215" ht="12.75" customHeight="1">
      <c r="A215" s="1"/>
      <c r="B215" s="2"/>
      <c r="C215" s="2"/>
      <c r="D215" s="3"/>
      <c r="E215" s="2"/>
      <c r="F215" s="1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2"/>
      <c r="Z215" s="2"/>
      <c r="AA215" s="2"/>
      <c r="AB215" s="2"/>
      <c r="AC215" s="2"/>
      <c r="AD215" s="2"/>
      <c r="AE215" s="2"/>
      <c r="AF215" s="2"/>
      <c r="AG215" s="2"/>
    </row>
    <row r="216" ht="12.75" customHeight="1">
      <c r="A216" s="1"/>
      <c r="B216" s="2"/>
      <c r="C216" s="2"/>
      <c r="D216" s="3"/>
      <c r="E216" s="2"/>
      <c r="F216" s="1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2"/>
      <c r="Z216" s="2"/>
      <c r="AA216" s="2"/>
      <c r="AB216" s="2"/>
      <c r="AC216" s="2"/>
      <c r="AD216" s="2"/>
      <c r="AE216" s="2"/>
      <c r="AF216" s="2"/>
      <c r="AG216" s="2"/>
    </row>
    <row r="217" ht="12.75" customHeight="1">
      <c r="A217" s="1"/>
      <c r="B217" s="2"/>
      <c r="C217" s="2"/>
      <c r="D217" s="3"/>
      <c r="E217" s="2"/>
      <c r="F217" s="1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2"/>
      <c r="Z217" s="2"/>
      <c r="AA217" s="2"/>
      <c r="AB217" s="2"/>
      <c r="AC217" s="2"/>
      <c r="AD217" s="2"/>
      <c r="AE217" s="2"/>
      <c r="AF217" s="2"/>
      <c r="AG217" s="2"/>
    </row>
    <row r="218" ht="12.75" customHeight="1">
      <c r="A218" s="1"/>
      <c r="B218" s="2"/>
      <c r="C218" s="2"/>
      <c r="D218" s="3"/>
      <c r="E218" s="2"/>
      <c r="F218" s="1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2"/>
      <c r="Z218" s="2"/>
      <c r="AA218" s="2"/>
      <c r="AB218" s="2"/>
      <c r="AC218" s="2"/>
      <c r="AD218" s="2"/>
      <c r="AE218" s="2"/>
      <c r="AF218" s="2"/>
      <c r="AG218" s="2"/>
    </row>
    <row r="219" ht="12.75" customHeight="1">
      <c r="A219" s="1"/>
      <c r="B219" s="2"/>
      <c r="C219" s="2"/>
      <c r="D219" s="3"/>
      <c r="E219" s="2"/>
      <c r="F219" s="1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2"/>
      <c r="Z219" s="2"/>
      <c r="AA219" s="2"/>
      <c r="AB219" s="2"/>
      <c r="AC219" s="2"/>
      <c r="AD219" s="2"/>
      <c r="AE219" s="2"/>
      <c r="AF219" s="2"/>
      <c r="AG219" s="2"/>
    </row>
    <row r="220" ht="12.75" customHeight="1">
      <c r="A220" s="1"/>
      <c r="B220" s="2"/>
      <c r="C220" s="2"/>
      <c r="D220" s="3"/>
      <c r="E220" s="2"/>
      <c r="F220" s="1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2"/>
      <c r="Z220" s="2"/>
      <c r="AA220" s="2"/>
      <c r="AB220" s="2"/>
      <c r="AC220" s="2"/>
      <c r="AD220" s="2"/>
      <c r="AE220" s="2"/>
      <c r="AF220" s="2"/>
      <c r="AG220" s="2"/>
    </row>
    <row r="221" ht="12.75" customHeight="1">
      <c r="A221" s="1"/>
      <c r="B221" s="2"/>
      <c r="C221" s="2"/>
      <c r="D221" s="3"/>
      <c r="E221" s="2"/>
      <c r="F221" s="1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2"/>
      <c r="Z221" s="2"/>
      <c r="AA221" s="2"/>
      <c r="AB221" s="2"/>
      <c r="AC221" s="2"/>
      <c r="AD221" s="2"/>
      <c r="AE221" s="2"/>
      <c r="AF221" s="2"/>
      <c r="AG221" s="2"/>
    </row>
    <row r="222" ht="12.75" customHeight="1">
      <c r="A222" s="1"/>
      <c r="B222" s="2"/>
      <c r="C222" s="2"/>
      <c r="D222" s="3"/>
      <c r="E222" s="2"/>
      <c r="F222" s="1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2"/>
      <c r="Z222" s="2"/>
      <c r="AA222" s="2"/>
      <c r="AB222" s="2"/>
      <c r="AC222" s="2"/>
      <c r="AD222" s="2"/>
      <c r="AE222" s="2"/>
      <c r="AF222" s="2"/>
      <c r="AG222" s="2"/>
    </row>
    <row r="223" ht="12.75" customHeight="1">
      <c r="A223" s="1"/>
      <c r="B223" s="2"/>
      <c r="C223" s="2"/>
      <c r="D223" s="3"/>
      <c r="E223" s="2"/>
      <c r="F223" s="1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2"/>
      <c r="Z223" s="2"/>
      <c r="AA223" s="2"/>
      <c r="AB223" s="2"/>
      <c r="AC223" s="2"/>
      <c r="AD223" s="2"/>
      <c r="AE223" s="2"/>
      <c r="AF223" s="2"/>
      <c r="AG223" s="2"/>
    </row>
    <row r="224" ht="12.75" customHeight="1">
      <c r="A224" s="1"/>
      <c r="B224" s="2"/>
      <c r="C224" s="2"/>
      <c r="D224" s="3"/>
      <c r="E224" s="2"/>
      <c r="F224" s="1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2"/>
      <c r="Z224" s="2"/>
      <c r="AA224" s="2"/>
      <c r="AB224" s="2"/>
      <c r="AC224" s="2"/>
      <c r="AD224" s="2"/>
      <c r="AE224" s="2"/>
      <c r="AF224" s="2"/>
      <c r="AG224" s="2"/>
    </row>
    <row r="225" ht="12.75" customHeight="1">
      <c r="A225" s="1"/>
      <c r="B225" s="2"/>
      <c r="C225" s="2"/>
      <c r="D225" s="3"/>
      <c r="E225" s="2"/>
      <c r="F225" s="1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2"/>
      <c r="Z225" s="2"/>
      <c r="AA225" s="2"/>
      <c r="AB225" s="2"/>
      <c r="AC225" s="2"/>
      <c r="AD225" s="2"/>
      <c r="AE225" s="2"/>
      <c r="AF225" s="2"/>
      <c r="AG225" s="2"/>
    </row>
    <row r="226" ht="12.75" customHeight="1">
      <c r="A226" s="1"/>
      <c r="B226" s="2"/>
      <c r="C226" s="2"/>
      <c r="D226" s="3"/>
      <c r="E226" s="2"/>
      <c r="F226" s="1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2"/>
      <c r="Z226" s="2"/>
      <c r="AA226" s="2"/>
      <c r="AB226" s="2"/>
      <c r="AC226" s="2"/>
      <c r="AD226" s="2"/>
      <c r="AE226" s="2"/>
      <c r="AF226" s="2"/>
      <c r="AG226" s="2"/>
    </row>
    <row r="227" ht="12.75" customHeight="1">
      <c r="A227" s="1"/>
      <c r="B227" s="2"/>
      <c r="C227" s="2"/>
      <c r="D227" s="3"/>
      <c r="E227" s="2"/>
      <c r="F227" s="1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2"/>
      <c r="Z227" s="2"/>
      <c r="AA227" s="2"/>
      <c r="AB227" s="2"/>
      <c r="AC227" s="2"/>
      <c r="AD227" s="2"/>
      <c r="AE227" s="2"/>
      <c r="AF227" s="2"/>
      <c r="AG227" s="2"/>
    </row>
    <row r="228" ht="12.75" customHeight="1">
      <c r="A228" s="1"/>
      <c r="B228" s="2"/>
      <c r="C228" s="2"/>
      <c r="D228" s="3"/>
      <c r="E228" s="2"/>
      <c r="F228" s="1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2"/>
      <c r="Z228" s="2"/>
      <c r="AA228" s="2"/>
      <c r="AB228" s="2"/>
      <c r="AC228" s="2"/>
      <c r="AD228" s="2"/>
      <c r="AE228" s="2"/>
      <c r="AF228" s="2"/>
      <c r="AG228" s="2"/>
    </row>
    <row r="229" ht="12.75" customHeight="1">
      <c r="A229" s="1"/>
      <c r="B229" s="2"/>
      <c r="C229" s="2"/>
      <c r="D229" s="3"/>
      <c r="E229" s="2"/>
      <c r="F229" s="1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2"/>
      <c r="Z229" s="2"/>
      <c r="AA229" s="2"/>
      <c r="AB229" s="2"/>
      <c r="AC229" s="2"/>
      <c r="AD229" s="2"/>
      <c r="AE229" s="2"/>
      <c r="AF229" s="2"/>
      <c r="AG229" s="2"/>
    </row>
    <row r="230" ht="12.75" customHeight="1">
      <c r="A230" s="1"/>
      <c r="B230" s="2"/>
      <c r="C230" s="2"/>
      <c r="D230" s="3"/>
      <c r="E230" s="2"/>
      <c r="F230" s="1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2"/>
      <c r="Z230" s="2"/>
      <c r="AA230" s="2"/>
      <c r="AB230" s="2"/>
      <c r="AC230" s="2"/>
      <c r="AD230" s="2"/>
      <c r="AE230" s="2"/>
      <c r="AF230" s="2"/>
      <c r="AG230" s="2"/>
    </row>
    <row r="231" ht="12.75" customHeight="1">
      <c r="A231" s="1"/>
      <c r="B231" s="2"/>
      <c r="C231" s="2"/>
      <c r="D231" s="3"/>
      <c r="E231" s="2"/>
      <c r="F231" s="1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2"/>
      <c r="Z231" s="2"/>
      <c r="AA231" s="2"/>
      <c r="AB231" s="2"/>
      <c r="AC231" s="2"/>
      <c r="AD231" s="2"/>
      <c r="AE231" s="2"/>
      <c r="AF231" s="2"/>
      <c r="AG231" s="2"/>
    </row>
    <row r="232" ht="12.75" customHeight="1">
      <c r="A232" s="1"/>
      <c r="B232" s="2"/>
      <c r="C232" s="2"/>
      <c r="D232" s="3"/>
      <c r="E232" s="2"/>
      <c r="F232" s="1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2"/>
      <c r="Z232" s="2"/>
      <c r="AA232" s="2"/>
      <c r="AB232" s="2"/>
      <c r="AC232" s="2"/>
      <c r="AD232" s="2"/>
      <c r="AE232" s="2"/>
      <c r="AF232" s="2"/>
      <c r="AG232" s="2"/>
    </row>
    <row r="233" ht="12.75" customHeight="1">
      <c r="A233" s="1"/>
      <c r="B233" s="2"/>
      <c r="C233" s="2"/>
      <c r="D233" s="3"/>
      <c r="E233" s="2"/>
      <c r="F233" s="1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2"/>
      <c r="Z233" s="2"/>
      <c r="AA233" s="2"/>
      <c r="AB233" s="2"/>
      <c r="AC233" s="2"/>
      <c r="AD233" s="2"/>
      <c r="AE233" s="2"/>
      <c r="AF233" s="2"/>
      <c r="AG233" s="2"/>
    </row>
    <row r="234" ht="12.75" customHeight="1">
      <c r="A234" s="1"/>
      <c r="B234" s="2"/>
      <c r="C234" s="2"/>
      <c r="D234" s="3"/>
      <c r="E234" s="2"/>
      <c r="F234" s="1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2"/>
      <c r="Z234" s="2"/>
      <c r="AA234" s="2"/>
      <c r="AB234" s="2"/>
      <c r="AC234" s="2"/>
      <c r="AD234" s="2"/>
      <c r="AE234" s="2"/>
      <c r="AF234" s="2"/>
      <c r="AG234" s="2"/>
    </row>
    <row r="235" ht="12.75" customHeight="1">
      <c r="A235" s="1"/>
      <c r="B235" s="2"/>
      <c r="C235" s="2"/>
      <c r="D235" s="3"/>
      <c r="E235" s="2"/>
      <c r="F235" s="1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2"/>
      <c r="Z235" s="2"/>
      <c r="AA235" s="2"/>
      <c r="AB235" s="2"/>
      <c r="AC235" s="2"/>
      <c r="AD235" s="2"/>
      <c r="AE235" s="2"/>
      <c r="AF235" s="2"/>
      <c r="AG235" s="2"/>
    </row>
    <row r="236" ht="12.75" customHeight="1">
      <c r="A236" s="1"/>
      <c r="B236" s="2"/>
      <c r="C236" s="2"/>
      <c r="D236" s="3"/>
      <c r="E236" s="2"/>
      <c r="F236" s="1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2"/>
      <c r="Z236" s="2"/>
      <c r="AA236" s="2"/>
      <c r="AB236" s="2"/>
      <c r="AC236" s="2"/>
      <c r="AD236" s="2"/>
      <c r="AE236" s="2"/>
      <c r="AF236" s="2"/>
      <c r="AG236" s="2"/>
    </row>
    <row r="237" ht="12.75" customHeight="1">
      <c r="A237" s="1"/>
      <c r="B237" s="2"/>
      <c r="C237" s="2"/>
      <c r="D237" s="3"/>
      <c r="E237" s="2"/>
      <c r="F237" s="1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2"/>
      <c r="Z237" s="2"/>
      <c r="AA237" s="2"/>
      <c r="AB237" s="2"/>
      <c r="AC237" s="2"/>
      <c r="AD237" s="2"/>
      <c r="AE237" s="2"/>
      <c r="AF237" s="2"/>
      <c r="AG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G17:G21"/>
    <mergeCell ref="H17:M17"/>
    <mergeCell ref="N17:W1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7" width="8.14"/>
    <col customWidth="1" min="8" max="8" width="7.14"/>
    <col customWidth="1" min="9" max="9" width="5.71"/>
    <col customWidth="1" min="10" max="10" width="7.14"/>
    <col customWidth="1" min="11" max="11" width="5.71"/>
    <col customWidth="1" min="12" max="12" width="7.14"/>
    <col customWidth="1" min="13" max="13" width="5.71"/>
    <col customWidth="1" min="14" max="14" width="7.14"/>
    <col customWidth="1" min="15" max="15" width="5.71"/>
    <col customWidth="1" min="16" max="16" width="7.14"/>
    <col customWidth="1" min="17" max="17" width="5.71"/>
    <col customWidth="1" min="18" max="18" width="7.14"/>
    <col customWidth="1" min="19" max="19" width="5.71"/>
    <col customWidth="1" min="20" max="20" width="7.14"/>
    <col customWidth="1" min="21" max="22" width="5.71"/>
    <col customWidth="1" hidden="1" min="23" max="29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3">
        <v>1.0</v>
      </c>
      <c r="I1" s="3">
        <f>VLOOKUP($F1,'Grille points'!$D$3:$N$16,VLOOKUP(H$18,'Paramètres compétitions'!$B$40:$W$47,14,FALSE)+1,FALSE)</f>
        <v>450</v>
      </c>
      <c r="J1" s="3">
        <v>1.0</v>
      </c>
      <c r="K1" s="3">
        <f>VLOOKUP($F1,'Grille points'!$D$3:$N$16,VLOOKUP(J$18,'Paramètres compétitions'!$B$40:$W$47,14,FALSE)+1,FALSE)</f>
        <v>450</v>
      </c>
      <c r="L1" s="3">
        <v>1.0</v>
      </c>
      <c r="M1" s="3">
        <f>VLOOKUP($F1,'Grille points'!$D$3:$N$16,VLOOKUP(L$18,'Paramètres compétitions'!$B$40:$W$47,14,FALSE)+1,FALSE)</f>
        <v>450</v>
      </c>
      <c r="N1" s="3">
        <v>1.0</v>
      </c>
      <c r="O1" s="3">
        <f>VLOOKUP($F1,'Grille points'!$D$3:$N$16,VLOOKUP(N$18,'Paramètres compétitions'!$B$40:$W$47,14,FALSE)+1,FALSE)</f>
        <v>1875</v>
      </c>
      <c r="P1" s="3">
        <v>1.0</v>
      </c>
      <c r="Q1" s="3">
        <f>VLOOKUP($F1,'Grille points'!$D$3:$N$16,VLOOKUP(P$18,'Paramètres compétitions'!$B$40:$W$47,14,FALSE)+1,FALSE)</f>
        <v>1875</v>
      </c>
      <c r="R1" s="3">
        <v>1.0</v>
      </c>
      <c r="S1" s="3">
        <f>VLOOKUP($F1,'Grille points'!$D$3:$N$16,VLOOKUP(R$18,'Paramètres compétitions'!$B$40:$W$47,14,FALSE)+1,FALSE)</f>
        <v>1875</v>
      </c>
      <c r="T1" s="3">
        <v>1.0</v>
      </c>
      <c r="U1" s="3">
        <f>VLOOKUP($F1,'Grille points'!$D$3:$N$16,VLOOKUP(T$18,'Paramètres compétitions'!$B$40:$W$47,14,FALSE)+1,FALSE)</f>
        <v>1500</v>
      </c>
      <c r="V1" s="3"/>
      <c r="W1" s="2"/>
      <c r="X1" s="2"/>
      <c r="Y1" s="2"/>
      <c r="Z1" s="2"/>
      <c r="AA1" s="2"/>
      <c r="AB1" s="2"/>
      <c r="AC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3">
        <v>5.0</v>
      </c>
      <c r="I2" s="3">
        <f>VLOOKUP($F2,'Grille points'!$D$3:$N$16,VLOOKUP(H$18,'Paramètres compétitions'!$B$40:$W$47,14,FALSE)+1,FALSE)</f>
        <v>300</v>
      </c>
      <c r="J2" s="3">
        <v>5.0</v>
      </c>
      <c r="K2" s="3">
        <f>VLOOKUP($F2,'Grille points'!$D$3:$N$16,VLOOKUP(J$18,'Paramètres compétitions'!$B$40:$W$47,14,FALSE)+1,FALSE)</f>
        <v>300</v>
      </c>
      <c r="L2" s="3">
        <v>5.0</v>
      </c>
      <c r="M2" s="3">
        <f>VLOOKUP($F2,'Grille points'!$D$3:$N$16,VLOOKUP(L$18,'Paramètres compétitions'!$B$40:$W$47,14,FALSE)+1,FALSE)</f>
        <v>300</v>
      </c>
      <c r="N2" s="3">
        <v>5.0</v>
      </c>
      <c r="O2" s="3">
        <f>VLOOKUP($F2,'Grille points'!$D$3:$N$16,VLOOKUP(N$18,'Paramètres compétitions'!$B$40:$W$47,14,FALSE)+1,FALSE)</f>
        <v>1250</v>
      </c>
      <c r="P2" s="3">
        <v>5.0</v>
      </c>
      <c r="Q2" s="3">
        <f>VLOOKUP($F2,'Grille points'!$D$3:$N$16,VLOOKUP(P$18,'Paramètres compétitions'!$B$40:$W$47,14,FALSE)+1,FALSE)</f>
        <v>1250</v>
      </c>
      <c r="R2" s="3">
        <v>5.0</v>
      </c>
      <c r="S2" s="3">
        <f>VLOOKUP($F2,'Grille points'!$D$3:$N$16,VLOOKUP(R$18,'Paramètres compétitions'!$B$40:$W$47,14,FALSE)+1,FALSE)</f>
        <v>1250</v>
      </c>
      <c r="T2" s="3">
        <v>5.0</v>
      </c>
      <c r="U2" s="3">
        <f>VLOOKUP($F2,'Grille points'!$D$3:$N$16,VLOOKUP(T$18,'Paramètres compétitions'!$B$40:$W$47,14,FALSE)+1,FALSE)</f>
        <v>1000</v>
      </c>
      <c r="V2" s="3"/>
      <c r="W2" s="2"/>
      <c r="X2" s="2"/>
      <c r="Y2" s="2"/>
      <c r="Z2" s="2"/>
      <c r="AA2" s="2"/>
      <c r="AB2" s="2"/>
      <c r="AC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3">
        <v>9.0</v>
      </c>
      <c r="I3" s="3">
        <f>VLOOKUP($F3,'Grille points'!$D$3:$N$16,VLOOKUP(H$18,'Paramètres compétitions'!$B$40:$W$47,14,FALSE)+1,FALSE)</f>
        <v>200</v>
      </c>
      <c r="J3" s="3">
        <v>9.0</v>
      </c>
      <c r="K3" s="3">
        <f>VLOOKUP($F3,'Grille points'!$D$3:$N$16,VLOOKUP(J$18,'Paramètres compétitions'!$B$40:$W$47,14,FALSE)+1,FALSE)</f>
        <v>200</v>
      </c>
      <c r="L3" s="3">
        <v>9.0</v>
      </c>
      <c r="M3" s="3">
        <f>VLOOKUP($F3,'Grille points'!$D$3:$N$16,VLOOKUP(L$18,'Paramètres compétitions'!$B$40:$W$47,14,FALSE)+1,FALSE)</f>
        <v>200</v>
      </c>
      <c r="N3" s="3">
        <v>9.0</v>
      </c>
      <c r="O3" s="3">
        <f>VLOOKUP($F3,'Grille points'!$D$3:$N$16,VLOOKUP(N$18,'Paramètres compétitions'!$B$40:$W$47,14,FALSE)+1,FALSE)</f>
        <v>825</v>
      </c>
      <c r="P3" s="3">
        <v>9.0</v>
      </c>
      <c r="Q3" s="3">
        <f>VLOOKUP($F3,'Grille points'!$D$3:$N$16,VLOOKUP(P$18,'Paramètres compétitions'!$B$40:$W$47,14,FALSE)+1,FALSE)</f>
        <v>825</v>
      </c>
      <c r="R3" s="3">
        <v>9.0</v>
      </c>
      <c r="S3" s="3">
        <f>VLOOKUP($F3,'Grille points'!$D$3:$N$16,VLOOKUP(R$18,'Paramètres compétitions'!$B$40:$W$47,14,FALSE)+1,FALSE)</f>
        <v>825</v>
      </c>
      <c r="T3" s="3">
        <v>9.0</v>
      </c>
      <c r="U3" s="3">
        <f>VLOOKUP($F3,'Grille points'!$D$3:$N$16,VLOOKUP(T$18,'Paramètres compétitions'!$B$40:$W$47,14,FALSE)+1,FALSE)</f>
        <v>675</v>
      </c>
      <c r="V3" s="3"/>
      <c r="W3" s="2"/>
      <c r="X3" s="2"/>
      <c r="Y3" s="2"/>
      <c r="Z3" s="2"/>
      <c r="AA3" s="2"/>
      <c r="AB3" s="2"/>
      <c r="AC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3">
        <v>13.0</v>
      </c>
      <c r="I4" s="3">
        <f>VLOOKUP($F4,'Grille points'!$D$3:$N$16,VLOOKUP(H$18,'Paramètres compétitions'!$B$40:$W$47,14,FALSE)+1,FALSE)</f>
        <v>200</v>
      </c>
      <c r="J4" s="3">
        <v>13.0</v>
      </c>
      <c r="K4" s="3">
        <f>VLOOKUP($F4,'Grille points'!$D$3:$N$16,VLOOKUP(J$18,'Paramètres compétitions'!$B$40:$W$47,14,FALSE)+1,FALSE)</f>
        <v>200</v>
      </c>
      <c r="L4" s="3">
        <v>13.0</v>
      </c>
      <c r="M4" s="3">
        <f>VLOOKUP($F4,'Grille points'!$D$3:$N$16,VLOOKUP(L$18,'Paramètres compétitions'!$B$40:$W$47,14,FALSE)+1,FALSE)</f>
        <v>200</v>
      </c>
      <c r="N4" s="3">
        <v>13.0</v>
      </c>
      <c r="O4" s="3">
        <f>VLOOKUP($F4,'Grille points'!$D$3:$N$16,VLOOKUP(N$18,'Paramètres compétitions'!$B$40:$W$47,14,FALSE)+1,FALSE)</f>
        <v>825</v>
      </c>
      <c r="P4" s="3">
        <v>13.0</v>
      </c>
      <c r="Q4" s="3">
        <f>VLOOKUP($F4,'Grille points'!$D$3:$N$16,VLOOKUP(P$18,'Paramètres compétitions'!$B$40:$W$47,14,FALSE)+1,FALSE)</f>
        <v>825</v>
      </c>
      <c r="R4" s="3">
        <v>13.0</v>
      </c>
      <c r="S4" s="3">
        <f>VLOOKUP($F4,'Grille points'!$D$3:$N$16,VLOOKUP(R$18,'Paramètres compétitions'!$B$40:$W$47,14,FALSE)+1,FALSE)</f>
        <v>825</v>
      </c>
      <c r="T4" s="3">
        <v>13.0</v>
      </c>
      <c r="U4" s="3">
        <f>VLOOKUP($F4,'Grille points'!$D$3:$N$16,VLOOKUP(T$18,'Paramètres compétitions'!$B$40:$W$47,14,FALSE)+1,FALSE)</f>
        <v>675</v>
      </c>
      <c r="V4" s="3"/>
      <c r="W4" s="2"/>
      <c r="X4" s="2"/>
      <c r="Y4" s="2"/>
      <c r="Z4" s="2"/>
      <c r="AA4" s="2"/>
      <c r="AB4" s="2"/>
      <c r="AC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3">
        <v>17.0</v>
      </c>
      <c r="I5" s="3">
        <f>VLOOKUP($F5,'Grille points'!$D$3:$N$16,VLOOKUP(H$18,'Paramètres compétitions'!$B$40:$W$47,14,FALSE)+1,FALSE)</f>
        <v>130</v>
      </c>
      <c r="J5" s="3">
        <v>17.0</v>
      </c>
      <c r="K5" s="3">
        <f>VLOOKUP($F5,'Grille points'!$D$3:$N$16,VLOOKUP(J$18,'Paramètres compétitions'!$B$40:$W$47,14,FALSE)+1,FALSE)</f>
        <v>130</v>
      </c>
      <c r="L5" s="3">
        <v>17.0</v>
      </c>
      <c r="M5" s="3">
        <f>VLOOKUP($F5,'Grille points'!$D$3:$N$16,VLOOKUP(L$18,'Paramètres compétitions'!$B$40:$W$47,14,FALSE)+1,FALSE)</f>
        <v>130</v>
      </c>
      <c r="N5" s="3">
        <v>17.0</v>
      </c>
      <c r="O5" s="3">
        <f>VLOOKUP($F5,'Grille points'!$D$3:$N$16,VLOOKUP(N$18,'Paramètres compétitions'!$B$40:$W$47,14,FALSE)+1,FALSE)</f>
        <v>550</v>
      </c>
      <c r="P5" s="3">
        <v>17.0</v>
      </c>
      <c r="Q5" s="3">
        <f>VLOOKUP($F5,'Grille points'!$D$3:$N$16,VLOOKUP(P$18,'Paramètres compétitions'!$B$40:$W$47,14,FALSE)+1,FALSE)</f>
        <v>550</v>
      </c>
      <c r="R5" s="3">
        <v>17.0</v>
      </c>
      <c r="S5" s="3">
        <f>VLOOKUP($F5,'Grille points'!$D$3:$N$16,VLOOKUP(R$18,'Paramètres compétitions'!$B$40:$W$47,14,FALSE)+1,FALSE)</f>
        <v>550</v>
      </c>
      <c r="T5" s="3">
        <v>17.0</v>
      </c>
      <c r="U5" s="3">
        <f>VLOOKUP($F5,'Grille points'!$D$3:$N$16,VLOOKUP(T$18,'Paramètres compétitions'!$B$40:$W$47,14,FALSE)+1,FALSE)</f>
        <v>450</v>
      </c>
      <c r="V5" s="3"/>
      <c r="W5" s="2"/>
      <c r="X5" s="2"/>
      <c r="Y5" s="2"/>
      <c r="Z5" s="2"/>
      <c r="AA5" s="2"/>
      <c r="AB5" s="2"/>
      <c r="AC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3">
        <v>25.0</v>
      </c>
      <c r="I6" s="3">
        <f>VLOOKUP($F6,'Grille points'!$D$3:$N$16,VLOOKUP(H$18,'Paramètres compétitions'!$B$40:$W$47,14,FALSE)+1,FALSE)</f>
        <v>130</v>
      </c>
      <c r="J6" s="3">
        <v>25.0</v>
      </c>
      <c r="K6" s="3">
        <f>VLOOKUP($F6,'Grille points'!$D$3:$N$16,VLOOKUP(J$18,'Paramètres compétitions'!$B$40:$W$47,14,FALSE)+1,FALSE)</f>
        <v>130</v>
      </c>
      <c r="L6" s="3">
        <v>25.0</v>
      </c>
      <c r="M6" s="3">
        <f>VLOOKUP($F6,'Grille points'!$D$3:$N$16,VLOOKUP(L$18,'Paramètres compétitions'!$B$40:$W$47,14,FALSE)+1,FALSE)</f>
        <v>130</v>
      </c>
      <c r="N6" s="3">
        <v>25.0</v>
      </c>
      <c r="O6" s="3">
        <f>VLOOKUP($F6,'Grille points'!$D$3:$N$16,VLOOKUP(N$18,'Paramètres compétitions'!$B$40:$W$47,14,FALSE)+1,FALSE)</f>
        <v>550</v>
      </c>
      <c r="P6" s="3">
        <v>25.0</v>
      </c>
      <c r="Q6" s="3">
        <f>VLOOKUP($F6,'Grille points'!$D$3:$N$16,VLOOKUP(P$18,'Paramètres compétitions'!$B$40:$W$47,14,FALSE)+1,FALSE)</f>
        <v>550</v>
      </c>
      <c r="R6" s="3">
        <v>25.0</v>
      </c>
      <c r="S6" s="3">
        <f>VLOOKUP($F6,'Grille points'!$D$3:$N$16,VLOOKUP(R$18,'Paramètres compétitions'!$B$40:$W$47,14,FALSE)+1,FALSE)</f>
        <v>550</v>
      </c>
      <c r="T6" s="3">
        <v>25.0</v>
      </c>
      <c r="U6" s="3">
        <f>VLOOKUP($F6,'Grille points'!$D$3:$N$16,VLOOKUP(T$18,'Paramètres compétitions'!$B$40:$W$47,14,FALSE)+1,FALSE)</f>
        <v>450</v>
      </c>
      <c r="V6" s="3"/>
      <c r="W6" s="2"/>
      <c r="X6" s="2"/>
      <c r="Y6" s="2"/>
      <c r="Z6" s="2"/>
      <c r="AA6" s="2"/>
      <c r="AB6" s="2"/>
      <c r="AC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3">
        <v>33.0</v>
      </c>
      <c r="I7" s="3">
        <f>VLOOKUP($F7,'Grille points'!$D$3:$N$16,VLOOKUP(H$18,'Paramètres compétitions'!$B$40:$W$47,14,FALSE)+1,FALSE)</f>
        <v>80</v>
      </c>
      <c r="J7" s="3">
        <v>33.0</v>
      </c>
      <c r="K7" s="3">
        <f>VLOOKUP($F7,'Grille points'!$D$3:$N$16,VLOOKUP(J$18,'Paramètres compétitions'!$B$40:$W$47,14,FALSE)+1,FALSE)</f>
        <v>80</v>
      </c>
      <c r="L7" s="3">
        <v>33.0</v>
      </c>
      <c r="M7" s="3">
        <f>VLOOKUP($F7,'Grille points'!$D$3:$N$16,VLOOKUP(L$18,'Paramètres compétitions'!$B$40:$W$47,14,FALSE)+1,FALSE)</f>
        <v>80</v>
      </c>
      <c r="N7" s="3">
        <v>33.0</v>
      </c>
      <c r="O7" s="3">
        <f>VLOOKUP($F7,'Grille points'!$D$3:$N$16,VLOOKUP(N$18,'Paramètres compétitions'!$B$40:$W$47,14,FALSE)+1,FALSE)</f>
        <v>375</v>
      </c>
      <c r="P7" s="3">
        <v>33.0</v>
      </c>
      <c r="Q7" s="3">
        <f>VLOOKUP($F7,'Grille points'!$D$3:$N$16,VLOOKUP(P$18,'Paramètres compétitions'!$B$40:$W$47,14,FALSE)+1,FALSE)</f>
        <v>375</v>
      </c>
      <c r="R7" s="3">
        <v>33.0</v>
      </c>
      <c r="S7" s="3">
        <f>VLOOKUP($F7,'Grille points'!$D$3:$N$16,VLOOKUP(R$18,'Paramètres compétitions'!$B$40:$W$47,14,FALSE)+1,FALSE)</f>
        <v>375</v>
      </c>
      <c r="T7" s="3">
        <v>33.0</v>
      </c>
      <c r="U7" s="3">
        <f>VLOOKUP($F7,'Grille points'!$D$3:$N$16,VLOOKUP(T$18,'Paramètres compétitions'!$B$40:$W$47,14,FALSE)+1,FALSE)</f>
        <v>300</v>
      </c>
      <c r="V7" s="3"/>
      <c r="W7" s="2"/>
      <c r="X7" s="2"/>
      <c r="Y7" s="2"/>
      <c r="Z7" s="2"/>
      <c r="AA7" s="2"/>
      <c r="AB7" s="2"/>
      <c r="AC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3">
        <v>49.0</v>
      </c>
      <c r="I8" s="3">
        <f>VLOOKUP($F8,'Grille points'!$D$3:$N$16,VLOOKUP(H$18,'Paramètres compétitions'!$B$40:$W$47,14,FALSE)+1,FALSE)</f>
        <v>80</v>
      </c>
      <c r="J8" s="3">
        <v>49.0</v>
      </c>
      <c r="K8" s="3">
        <f>VLOOKUP($F8,'Grille points'!$D$3:$N$16,VLOOKUP(J$18,'Paramètres compétitions'!$B$40:$W$47,14,FALSE)+1,FALSE)</f>
        <v>80</v>
      </c>
      <c r="L8" s="3">
        <v>49.0</v>
      </c>
      <c r="M8" s="3">
        <f>VLOOKUP($F8,'Grille points'!$D$3:$N$16,VLOOKUP(L$18,'Paramètres compétitions'!$B$40:$W$47,14,FALSE)+1,FALSE)</f>
        <v>80</v>
      </c>
      <c r="N8" s="3">
        <v>49.0</v>
      </c>
      <c r="O8" s="3">
        <f>VLOOKUP($F8,'Grille points'!$D$3:$N$16,VLOOKUP(N$18,'Paramètres compétitions'!$B$40:$W$47,14,FALSE)+1,FALSE)</f>
        <v>375</v>
      </c>
      <c r="P8" s="3">
        <v>49.0</v>
      </c>
      <c r="Q8" s="3">
        <f>VLOOKUP($F8,'Grille points'!$D$3:$N$16,VLOOKUP(P$18,'Paramètres compétitions'!$B$40:$W$47,14,FALSE)+1,FALSE)</f>
        <v>375</v>
      </c>
      <c r="R8" s="3">
        <v>49.0</v>
      </c>
      <c r="S8" s="3">
        <f>VLOOKUP($F8,'Grille points'!$D$3:$N$16,VLOOKUP(R$18,'Paramètres compétitions'!$B$40:$W$47,14,FALSE)+1,FALSE)</f>
        <v>375</v>
      </c>
      <c r="T8" s="3">
        <v>49.0</v>
      </c>
      <c r="U8" s="3">
        <f>VLOOKUP($F8,'Grille points'!$D$3:$N$16,VLOOKUP(T$18,'Paramètres compétitions'!$B$40:$W$47,14,FALSE)+1,FALSE)</f>
        <v>300</v>
      </c>
      <c r="V8" s="3"/>
      <c r="W8" s="2"/>
      <c r="X8" s="2"/>
      <c r="Y8" s="2"/>
      <c r="Z8" s="2"/>
      <c r="AA8" s="2"/>
      <c r="AB8" s="2"/>
      <c r="AC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3">
        <f>IF(VLOOKUP(H18,'Paramètres compétitions'!$B$40:$W$47,16,FALSE),VLOOKUP(H18,'Paramètres compétitions'!$B$40:$W$47,16,FALSE)+1,"")</f>
        <v>65</v>
      </c>
      <c r="I9" s="3">
        <f>VLOOKUP($F9,'Grille points'!$D$3:$N$16,VLOOKUP(H$18,'Paramètres compétitions'!$B$40:$W$47,14,FALSE)+1,FALSE)</f>
        <v>50</v>
      </c>
      <c r="J9" s="3">
        <f>IF(VLOOKUP(J18,'Paramètres compétitions'!$B$40:$W$47,16,FALSE),VLOOKUP(J18,'Paramètres compétitions'!$B$40:$W$47,16,FALSE)+1,"")</f>
        <v>65</v>
      </c>
      <c r="K9" s="3">
        <f>VLOOKUP($F9,'Grille points'!$D$3:$N$16,VLOOKUP(J$18,'Paramètres compétitions'!$B$40:$W$47,14,FALSE)+1,FALSE)</f>
        <v>50</v>
      </c>
      <c r="L9" s="3" t="str">
        <f>IF(VLOOKUP(L18,'Paramètres compétitions'!$B$40:$W$47,16,FALSE),VLOOKUP(L18,'Paramètres compétitions'!$B$40:$W$47,16,FALSE)+1,"")</f>
        <v/>
      </c>
      <c r="M9" s="3">
        <f>VLOOKUP($F9,'Grille points'!$D$3:$N$16,VLOOKUP(L$18,'Paramètres compétitions'!$B$40:$W$47,14,FALSE)+1,FALSE)</f>
        <v>50</v>
      </c>
      <c r="N9" s="3">
        <f>IF(VLOOKUP(N18,'Paramètres compétitions'!$B$40:$W$47,16,FALSE),VLOOKUP(N18,'Paramètres compétitions'!$B$40:$W$47,16,FALSE)+1,"")</f>
        <v>65</v>
      </c>
      <c r="O9" s="3">
        <f>VLOOKUP($F9,'Grille points'!$D$3:$N$16,VLOOKUP(N$18,'Paramètres compétitions'!$B$40:$W$47,14,FALSE)+1,FALSE)</f>
        <v>250</v>
      </c>
      <c r="P9" s="3">
        <f>IF(VLOOKUP(P18,'Paramètres compétitions'!$B$40:$W$47,16,FALSE),VLOOKUP(P18,'Paramètres compétitions'!$B$40:$W$47,16,FALSE)+1,"")</f>
        <v>65</v>
      </c>
      <c r="Q9" s="3">
        <f>VLOOKUP($F9,'Grille points'!$D$3:$N$16,VLOOKUP(P$18,'Paramètres compétitions'!$B$40:$W$47,14,FALSE)+1,FALSE)</f>
        <v>250</v>
      </c>
      <c r="R9" s="3">
        <f>IF(VLOOKUP(R18,'Paramètres compétitions'!$B$40:$W$47,16,FALSE),VLOOKUP(R18,'Paramètres compétitions'!$B$40:$W$47,16,FALSE)+1,"")</f>
        <v>65</v>
      </c>
      <c r="S9" s="3">
        <f>VLOOKUP($F9,'Grille points'!$D$3:$N$16,VLOOKUP(R$18,'Paramètres compétitions'!$B$40:$W$47,14,FALSE)+1,FALSE)</f>
        <v>250</v>
      </c>
      <c r="T9" s="3">
        <f>IF(VLOOKUP(T18,'Paramètres compétitions'!$B$40:$W$47,16,FALSE),VLOOKUP(T18,'Paramètres compétitions'!$B$40:$W$47,16,FALSE)+1,"")</f>
        <v>65</v>
      </c>
      <c r="U9" s="3">
        <f>VLOOKUP($F9,'Grille points'!$D$3:$N$16,VLOOKUP(T$18,'Paramètres compétitions'!$B$40:$W$47,14,FALSE)+1,FALSE)</f>
        <v>200</v>
      </c>
      <c r="V9" s="3"/>
      <c r="W9" s="2"/>
      <c r="X9" s="2"/>
      <c r="Y9" s="2"/>
      <c r="Z9" s="2"/>
      <c r="AA9" s="2"/>
      <c r="AB9" s="2"/>
      <c r="AC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3" t="str">
        <f>IF(VLOOKUP(H18,'Paramètres compétitions'!$B$40:$W$47,17,FALSE),VLOOKUP(H18,'Paramètres compétitions'!$B$40:$W$47,17,FALSE)+1,"")</f>
        <v/>
      </c>
      <c r="I10" s="3">
        <f>VLOOKUP($F10,'Grille points'!$D$3:$N$16,VLOOKUP(H$18,'Paramètres compétitions'!$B$40:$W$47,14,FALSE)+1,FALSE)</f>
        <v>30</v>
      </c>
      <c r="J10" s="3" t="str">
        <f>IF(VLOOKUP(J18,'Paramètres compétitions'!$B$40:$W$47,17,FALSE),VLOOKUP(J18,'Paramètres compétitions'!$B$40:$W$47,17,FALSE)+1,"")</f>
        <v/>
      </c>
      <c r="K10" s="3">
        <f>VLOOKUP($F10,'Grille points'!$D$3:$N$16,VLOOKUP(J$18,'Paramètres compétitions'!$B$40:$W$47,14,FALSE)+1,FALSE)</f>
        <v>30</v>
      </c>
      <c r="L10" s="3" t="str">
        <f>IF(VLOOKUP(L18,'Paramètres compétitions'!$B$40:$W$47,17,FALSE),VLOOKUP(L18,'Paramètres compétitions'!$B$40:$W$47,17,FALSE)+1,"")</f>
        <v/>
      </c>
      <c r="M10" s="3">
        <f>VLOOKUP($F10,'Grille points'!$D$3:$N$16,VLOOKUP(L$18,'Paramètres compétitions'!$B$40:$W$47,14,FALSE)+1,FALSE)</f>
        <v>30</v>
      </c>
      <c r="N10" s="3">
        <f>IF(VLOOKUP(N18,'Paramètres compétitions'!$B$40:$W$47,17,FALSE),VLOOKUP(N18,'Paramètres compétitions'!$B$40:$W$47,17,FALSE)+1,"")</f>
        <v>97</v>
      </c>
      <c r="O10" s="3">
        <f>VLOOKUP($F10,'Grille points'!$D$3:$N$16,VLOOKUP(N$18,'Paramètres compétitions'!$B$40:$W$47,14,FALSE)+1,FALSE)</f>
        <v>175</v>
      </c>
      <c r="P10" s="3">
        <f>IF(VLOOKUP(P18,'Paramètres compétitions'!$B$40:$W$47,17,FALSE),VLOOKUP(P18,'Paramètres compétitions'!$B$40:$W$47,17,FALSE)+1,"")</f>
        <v>97</v>
      </c>
      <c r="Q10" s="3">
        <f>VLOOKUP($F10,'Grille points'!$D$3:$N$16,VLOOKUP(P$18,'Paramètres compétitions'!$B$40:$W$47,14,FALSE)+1,FALSE)</f>
        <v>175</v>
      </c>
      <c r="R10" s="3">
        <f>IF(VLOOKUP(R18,'Paramètres compétitions'!$B$40:$W$47,17,FALSE),VLOOKUP(R18,'Paramètres compétitions'!$B$40:$W$47,17,FALSE)+1,"")</f>
        <v>97</v>
      </c>
      <c r="S10" s="3">
        <f>VLOOKUP($F10,'Grille points'!$D$3:$N$16,VLOOKUP(R$18,'Paramètres compétitions'!$B$40:$W$47,14,FALSE)+1,FALSE)</f>
        <v>175</v>
      </c>
      <c r="T10" s="3">
        <f>IF(VLOOKUP(T18,'Paramètres compétitions'!$B$40:$W$47,17,FALSE),VLOOKUP(T18,'Paramètres compétitions'!$B$40:$W$47,17,FALSE)+1,"")</f>
        <v>97</v>
      </c>
      <c r="U10" s="3">
        <f>VLOOKUP($F10,'Grille points'!$D$3:$N$16,VLOOKUP(T$18,'Paramètres compétitions'!$B$40:$W$47,14,FALSE)+1,FALSE)</f>
        <v>130</v>
      </c>
      <c r="V10" s="3"/>
      <c r="W10" s="2"/>
      <c r="X10" s="2"/>
      <c r="Y10" s="2"/>
      <c r="Z10" s="2"/>
      <c r="AA10" s="2"/>
      <c r="AB10" s="2"/>
      <c r="AC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3" t="str">
        <f>IF(VLOOKUP(H18,'Paramètres compétitions'!$B$40:$W$47,18,FALSE),VLOOKUP(H18,'Paramètres compétitions'!$B$40:$W$47,18,FALSE)+1,"")</f>
        <v/>
      </c>
      <c r="I11" s="3">
        <f>VLOOKUP($F11,'Grille points'!$D$3:$N$16,VLOOKUP(H$18,'Paramètres compétitions'!$B$40:$W$47,14,FALSE)+1,FALSE)</f>
        <v>20</v>
      </c>
      <c r="J11" s="3" t="str">
        <f>IF(VLOOKUP(J18,'Paramètres compétitions'!$B$40:$W$47,18,FALSE),VLOOKUP(J18,'Paramètres compétitions'!$B$40:$W$47,18,FALSE)+1,"")</f>
        <v/>
      </c>
      <c r="K11" s="3">
        <f>VLOOKUP($F11,'Grille points'!$D$3:$N$16,VLOOKUP(J$18,'Paramètres compétitions'!$B$40:$W$47,14,FALSE)+1,FALSE)</f>
        <v>20</v>
      </c>
      <c r="L11" s="3" t="str">
        <f>IF(VLOOKUP(L18,'Paramètres compétitions'!$B$40:$W$47,18,FALSE),VLOOKUP(L18,'Paramètres compétitions'!$B$40:$W$47,18,FALSE)+1,"")</f>
        <v/>
      </c>
      <c r="M11" s="3">
        <f>VLOOKUP($F11,'Grille points'!$D$3:$N$16,VLOOKUP(L$18,'Paramètres compétitions'!$B$40:$W$47,14,FALSE)+1,FALSE)</f>
        <v>20</v>
      </c>
      <c r="N11" s="3">
        <f>IF(VLOOKUP(N18,'Paramètres compétitions'!$B$40:$W$47,18,FALSE),VLOOKUP(N18,'Paramètres compétitions'!$B$40:$W$47,18,FALSE)+1,"")</f>
        <v>162</v>
      </c>
      <c r="O11" s="3">
        <f>VLOOKUP($F11,'Grille points'!$D$3:$N$16,VLOOKUP(N$18,'Paramètres compétitions'!$B$40:$W$47,14,FALSE)+1,FALSE)</f>
        <v>120</v>
      </c>
      <c r="P11" s="3">
        <f>IF(VLOOKUP(P18,'Paramètres compétitions'!$B$40:$W$47,18,FALSE),VLOOKUP(P18,'Paramètres compétitions'!$B$40:$W$47,18,FALSE)+1,"")</f>
        <v>162</v>
      </c>
      <c r="Q11" s="3">
        <f>VLOOKUP($F11,'Grille points'!$D$3:$N$16,VLOOKUP(P$18,'Paramètres compétitions'!$B$40:$W$47,14,FALSE)+1,FALSE)</f>
        <v>120</v>
      </c>
      <c r="R11" s="3">
        <f>IF(VLOOKUP(R18,'Paramètres compétitions'!$B$40:$W$47,18,FALSE),VLOOKUP(R18,'Paramètres compétitions'!$B$40:$W$47,18,FALSE)+1,"")</f>
        <v>162</v>
      </c>
      <c r="S11" s="3">
        <f>VLOOKUP($F11,'Grille points'!$D$3:$N$16,VLOOKUP(R$18,'Paramètres compétitions'!$B$40:$W$47,14,FALSE)+1,FALSE)</f>
        <v>120</v>
      </c>
      <c r="T11" s="3" t="str">
        <f>IF(VLOOKUP(T18,'Paramètres compétitions'!$B$40:$W$47,18,FALSE),VLOOKUP(T18,'Paramètres compétitions'!$B$40:$W$47,18,FALSE)+1,"")</f>
        <v/>
      </c>
      <c r="U11" s="3">
        <f>VLOOKUP($F11,'Grille points'!$D$3:$N$16,VLOOKUP(T$18,'Paramètres compétitions'!$B$40:$W$47,14,FALSE)+1,FALSE)</f>
        <v>80</v>
      </c>
      <c r="V11" s="3"/>
      <c r="W11" s="2"/>
      <c r="X11" s="2"/>
      <c r="Y11" s="2"/>
      <c r="Z11" s="2"/>
      <c r="AA11" s="2"/>
      <c r="AB11" s="2"/>
      <c r="AC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3" t="str">
        <f>IF(VLOOKUP(H18,'Paramètres compétitions'!$B$40:$W$47,19,FALSE),VLOOKUP(H18,'Paramètres compétitions'!$B$40:$W$47,19,FALSE)+1,"")</f>
        <v/>
      </c>
      <c r="I12" s="3">
        <f>VLOOKUP($F12,'Grille points'!$D$3:$N$16,VLOOKUP(H$18,'Paramètres compétitions'!$B$40:$W$47,14,FALSE)+1,FALSE)</f>
        <v>15</v>
      </c>
      <c r="J12" s="3" t="str">
        <f>IF(VLOOKUP(J18,'Paramètres compétitions'!$B$40:$W$47,19,FALSE),VLOOKUP(J18,'Paramètres compétitions'!$B$40:$W$47,19,FALSE)+1,"")</f>
        <v/>
      </c>
      <c r="K12" s="3">
        <f>VLOOKUP($F12,'Grille points'!$D$3:$N$16,VLOOKUP(J$18,'Paramètres compétitions'!$B$40:$W$47,14,FALSE)+1,FALSE)</f>
        <v>15</v>
      </c>
      <c r="L12" s="3" t="str">
        <f>IF(VLOOKUP(L18,'Paramètres compétitions'!$B$40:$W$47,19,FALSE),VLOOKUP(L18,'Paramètres compétitions'!$B$40:$W$47,19,FALSE)+1,"")</f>
        <v/>
      </c>
      <c r="M12" s="3">
        <f>VLOOKUP($F12,'Grille points'!$D$3:$N$16,VLOOKUP(L$18,'Paramètres compétitions'!$B$40:$W$47,14,FALSE)+1,FALSE)</f>
        <v>15</v>
      </c>
      <c r="N12" s="3" t="str">
        <f>IF(VLOOKUP(N18,'Paramètres compétitions'!$B$40:$W$47,19,FALSE),VLOOKUP(N18,'Paramètres compétitions'!$B$40:$W$47,19,FALSE)+1,"")</f>
        <v/>
      </c>
      <c r="O12" s="3">
        <f>VLOOKUP($F12,'Grille points'!$D$3:$N$16,VLOOKUP(N$18,'Paramètres compétitions'!$B$40:$W$47,14,FALSE)+1,FALSE)</f>
        <v>80</v>
      </c>
      <c r="P12" s="3" t="str">
        <f>IF(VLOOKUP(P18,'Paramètres compétitions'!$B$40:$W$47,19,FALSE),VLOOKUP(P18,'Paramètres compétitions'!$B$40:$W$47,19,FALSE)+1,"")</f>
        <v/>
      </c>
      <c r="Q12" s="3">
        <f>VLOOKUP($F12,'Grille points'!$D$3:$N$16,VLOOKUP(P$18,'Paramètres compétitions'!$B$40:$W$47,14,FALSE)+1,FALSE)</f>
        <v>80</v>
      </c>
      <c r="R12" s="3" t="str">
        <f>IF(VLOOKUP(R18,'Paramètres compétitions'!$B$40:$W$47,19,FALSE),VLOOKUP(R18,'Paramètres compétitions'!$B$40:$W$47,19,FALSE)+1,"")</f>
        <v/>
      </c>
      <c r="S12" s="3">
        <f>VLOOKUP($F12,'Grille points'!$D$3:$N$16,VLOOKUP(R$18,'Paramètres compétitions'!$B$40:$W$47,14,FALSE)+1,FALSE)</f>
        <v>80</v>
      </c>
      <c r="T12" s="3" t="str">
        <f>IF(VLOOKUP(T18,'Paramètres compétitions'!$B$40:$W$47,19,FALSE),VLOOKUP(T18,'Paramètres compétitions'!$B$40:$W$47,19,FALSE)+1,"")</f>
        <v/>
      </c>
      <c r="U12" s="3">
        <f>VLOOKUP($F12,'Grille points'!$D$3:$N$16,VLOOKUP(T$18,'Paramètres compétitions'!$B$40:$W$47,14,FALSE)+1,FALSE)</f>
        <v>50</v>
      </c>
      <c r="V12" s="3"/>
      <c r="W12" s="2"/>
      <c r="X12" s="2"/>
      <c r="Y12" s="2"/>
      <c r="Z12" s="2"/>
      <c r="AA12" s="2"/>
      <c r="AB12" s="2"/>
      <c r="AC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3" t="str">
        <f>IF(VLOOKUP(H18,'Paramètres compétitions'!$B$40:$W$47,20,FALSE),VLOOKUP(H18,'Paramètres compétitions'!$B$40:$W$47,20,FALSE)+1,"")</f>
        <v/>
      </c>
      <c r="I13" s="3">
        <f>VLOOKUP($F13,'Grille points'!$D$3:$N$16,VLOOKUP(H$18,'Paramètres compétitions'!$B$40:$W$47,14,FALSE)+1,FALSE)</f>
        <v>10</v>
      </c>
      <c r="J13" s="3" t="str">
        <f>IF(VLOOKUP(J18,'Paramètres compétitions'!$B$40:$W$47,20,FALSE),VLOOKUP(J18,'Paramètres compétitions'!$B$40:$W$47,20,FALSE)+1,"")</f>
        <v/>
      </c>
      <c r="K13" s="3">
        <f>VLOOKUP($F13,'Grille points'!$D$3:$N$16,VLOOKUP(J$18,'Paramètres compétitions'!$B$40:$W$47,14,FALSE)+1,FALSE)</f>
        <v>10</v>
      </c>
      <c r="L13" s="3" t="str">
        <f>IF(VLOOKUP(L18,'Paramètres compétitions'!$B$40:$W$47,20,FALSE),VLOOKUP(L18,'Paramètres compétitions'!$B$40:$W$47,20,FALSE)+1,"")</f>
        <v/>
      </c>
      <c r="M13" s="3">
        <f>VLOOKUP($F13,'Grille points'!$D$3:$N$16,VLOOKUP(L$18,'Paramètres compétitions'!$B$40:$W$47,14,FALSE)+1,FALSE)</f>
        <v>10</v>
      </c>
      <c r="N13" s="3" t="str">
        <f>IF(VLOOKUP(N18,'Paramètres compétitions'!$B$40:$W$47,20,FALSE),VLOOKUP(N18,'Paramètres compétitions'!$B$40:$W$47,20,FALSE)+1,"")</f>
        <v/>
      </c>
      <c r="O13" s="3">
        <f>VLOOKUP($F13,'Grille points'!$D$3:$N$16,VLOOKUP(N$18,'Paramètres compétitions'!$B$40:$W$47,14,FALSE)+1,FALSE)</f>
        <v>50</v>
      </c>
      <c r="P13" s="3" t="str">
        <f>IF(VLOOKUP(P18,'Paramètres compétitions'!$B$40:$W$47,20,FALSE),VLOOKUP(P18,'Paramètres compétitions'!$B$40:$W$47,20,FALSE)+1,"")</f>
        <v/>
      </c>
      <c r="Q13" s="3">
        <f>VLOOKUP($F13,'Grille points'!$D$3:$N$16,VLOOKUP(P$18,'Paramètres compétitions'!$B$40:$W$47,14,FALSE)+1,FALSE)</f>
        <v>50</v>
      </c>
      <c r="R13" s="3" t="str">
        <f>IF(VLOOKUP(R18,'Paramètres compétitions'!$B$40:$W$47,20,FALSE),VLOOKUP(R18,'Paramètres compétitions'!$B$40:$W$47,20,FALSE)+1,"")</f>
        <v/>
      </c>
      <c r="S13" s="3">
        <f>VLOOKUP($F13,'Grille points'!$D$3:$N$16,VLOOKUP(R$18,'Paramètres compétitions'!$B$40:$W$47,14,FALSE)+1,FALSE)</f>
        <v>50</v>
      </c>
      <c r="T13" s="3" t="str">
        <f>IF(VLOOKUP(T18,'Paramètres compétitions'!$B$40:$W$47,20,FALSE),VLOOKUP(T18,'Paramètres compétitions'!$B$40:$W$47,20,FALSE)+1,"")</f>
        <v/>
      </c>
      <c r="U13" s="3">
        <f>VLOOKUP($F13,'Grille points'!$D$3:$N$16,VLOOKUP(T$18,'Paramètres compétitions'!$B$40:$W$47,14,FALSE)+1,FALSE)</f>
        <v>30</v>
      </c>
      <c r="V13" s="3"/>
      <c r="W13" s="2"/>
      <c r="X13" s="2"/>
      <c r="Y13" s="2"/>
      <c r="Z13" s="2"/>
      <c r="AA13" s="2"/>
      <c r="AB13" s="2"/>
      <c r="AC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3">
        <f>VLOOKUP(H18,'Paramètres compétitions'!$B$40:$W$47,22,FALSE)</f>
        <v>129</v>
      </c>
      <c r="I14" s="3">
        <f>VLOOKUP($F14,'Grille points'!$D$3:$N$16,VLOOKUP(H$18,'Paramètres compétitions'!$B$40:$W$47,14,FALSE)+1,FALSE)</f>
        <v>0</v>
      </c>
      <c r="J14" s="3">
        <f>VLOOKUP(J18,'Paramètres compétitions'!$B$40:$W$47,22,FALSE)</f>
        <v>97</v>
      </c>
      <c r="K14" s="3">
        <f>VLOOKUP($F14,'Grille points'!$D$3:$N$16,VLOOKUP(J$18,'Paramètres compétitions'!$B$40:$W$47,14,FALSE)+1,FALSE)</f>
        <v>0</v>
      </c>
      <c r="L14" s="3" t="str">
        <f>VLOOKUP(L18,'Paramètres compétitions'!$B$40:$W$47,22,FALSE)</f>
        <v/>
      </c>
      <c r="M14" s="3">
        <f>VLOOKUP($F14,'Grille points'!$D$3:$N$16,VLOOKUP(L$18,'Paramètres compétitions'!$B$40:$W$47,14,FALSE)+1,FALSE)</f>
        <v>0</v>
      </c>
      <c r="N14" s="3">
        <f>VLOOKUP(N18,'Paramètres compétitions'!$B$40:$W$47,22,FALSE)</f>
        <v>179</v>
      </c>
      <c r="O14" s="3">
        <f>VLOOKUP($F14,'Grille points'!$D$3:$N$16,VLOOKUP(N$18,'Paramètres compétitions'!$B$40:$W$47,14,FALSE)+1,FALSE)</f>
        <v>0</v>
      </c>
      <c r="P14" s="3">
        <f>VLOOKUP(P18,'Paramètres compétitions'!$B$40:$W$47,22,FALSE)</f>
        <v>187</v>
      </c>
      <c r="Q14" s="3">
        <f>VLOOKUP($F14,'Grille points'!$D$3:$N$16,VLOOKUP(P$18,'Paramètres compétitions'!$B$40:$W$47,14,FALSE)+1,FALSE)</f>
        <v>0</v>
      </c>
      <c r="R14" s="3">
        <f>VLOOKUP(R18,'Paramètres compétitions'!$B$40:$W$47,22,FALSE)</f>
        <v>165</v>
      </c>
      <c r="S14" s="3">
        <f>VLOOKUP($F14,'Grille points'!$D$3:$N$16,VLOOKUP(R$18,'Paramètres compétitions'!$B$40:$W$47,14,FALSE)+1,FALSE)</f>
        <v>0</v>
      </c>
      <c r="T14" s="3">
        <f>VLOOKUP(T18,'Paramètres compétitions'!$B$40:$W$47,22,FALSE)</f>
        <v>132</v>
      </c>
      <c r="U14" s="3">
        <f>VLOOKUP($F14,'Grille points'!$D$3:$N$16,VLOOKUP(T$18,'Paramètres compétitions'!$B$40:$W$47,14,FALSE)+1,FALSE)</f>
        <v>0</v>
      </c>
      <c r="V14" s="3"/>
      <c r="W14" s="2"/>
      <c r="X14" s="2"/>
      <c r="Y14" s="2"/>
      <c r="Z14" s="2"/>
      <c r="AA14" s="2"/>
      <c r="AB14" s="2"/>
      <c r="AC14" s="2"/>
    </row>
    <row r="15" ht="12.75" hidden="1" customHeight="1">
      <c r="A15" s="1"/>
      <c r="B15" s="2"/>
      <c r="C15" s="2"/>
      <c r="D15" s="3"/>
      <c r="E15" s="2"/>
      <c r="F15" s="1"/>
      <c r="G15" s="4"/>
      <c r="H15" s="3" t="s">
        <v>14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  <c r="X15" s="2"/>
      <c r="Y15" s="2"/>
      <c r="Z15" s="2"/>
      <c r="AA15" s="2"/>
      <c r="AB15" s="2"/>
      <c r="AC15" s="2"/>
    </row>
    <row r="16" ht="13.5" customHeight="1">
      <c r="A16" s="1"/>
      <c r="B16" s="2"/>
      <c r="C16" s="2"/>
      <c r="D16" s="3"/>
      <c r="E16" s="2"/>
      <c r="F16" s="1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"/>
      <c r="X16" s="2"/>
      <c r="Y16" s="2"/>
      <c r="Z16" s="2"/>
      <c r="AA16" s="2"/>
      <c r="AB16" s="2"/>
      <c r="AC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10" t="s">
        <v>16</v>
      </c>
      <c r="I17" s="11"/>
      <c r="J17" s="11"/>
      <c r="K17" s="11"/>
      <c r="L17" s="11"/>
      <c r="M17" s="12"/>
      <c r="N17" s="13" t="s">
        <v>17</v>
      </c>
      <c r="O17" s="11"/>
      <c r="P17" s="11"/>
      <c r="Q17" s="11"/>
      <c r="R17" s="11"/>
      <c r="S17" s="11"/>
      <c r="T17" s="11"/>
      <c r="U17" s="12"/>
      <c r="V17" s="2"/>
      <c r="W17" s="2"/>
      <c r="X17" s="2"/>
      <c r="Y17" s="2"/>
      <c r="Z17" s="2"/>
      <c r="AA17" s="2"/>
      <c r="AB17" s="2"/>
      <c r="AC17" s="2"/>
    </row>
    <row r="18" ht="212.25" customHeight="1">
      <c r="A18" s="14"/>
      <c r="B18" s="15"/>
      <c r="C18" s="15"/>
      <c r="D18" s="16"/>
      <c r="E18" s="15"/>
      <c r="F18" s="16"/>
      <c r="G18" s="17"/>
      <c r="H18" s="18" t="str">
        <f>'Paramètres compétitions'!B40</f>
        <v>ANTONY</v>
      </c>
      <c r="I18" s="19" t="s">
        <v>18</v>
      </c>
      <c r="J18" s="20" t="str">
        <f>'Paramètres compétitions'!B41</f>
        <v>ESSLINGEN</v>
      </c>
      <c r="K18" s="19" t="s">
        <v>18</v>
      </c>
      <c r="L18" s="20" t="str">
        <f>'Paramètres compétitions'!B42</f>
        <v>MELUN</v>
      </c>
      <c r="M18" s="21" t="s">
        <v>18</v>
      </c>
      <c r="N18" s="18" t="str">
        <f>'Paramètres compétitions'!B43</f>
        <v>BONN</v>
      </c>
      <c r="O18" s="19" t="s">
        <v>18</v>
      </c>
      <c r="P18" s="20" t="str">
        <f>'Paramètres compétitions'!B44</f>
        <v>PARIS</v>
      </c>
      <c r="Q18" s="19" t="s">
        <v>18</v>
      </c>
      <c r="R18" s="20" t="str">
        <f>'Paramètres compétitions'!B45</f>
        <v>TURIN</v>
      </c>
      <c r="S18" s="19" t="s">
        <v>18</v>
      </c>
      <c r="T18" s="20" t="str">
        <f>'Paramètres compétitions'!B46</f>
        <v>LE CAIRE</v>
      </c>
      <c r="U18" s="21" t="s">
        <v>18</v>
      </c>
      <c r="V18" s="22"/>
      <c r="W18" s="23"/>
      <c r="X18" s="23"/>
      <c r="Y18" s="23"/>
      <c r="Z18" s="23"/>
      <c r="AA18" s="23"/>
      <c r="AB18" s="23"/>
      <c r="AC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28">
        <f>VLOOKUP(H18,'Paramètres compétitions'!$B$40:$W$47,2,FALSE)</f>
        <v>43737</v>
      </c>
      <c r="I19" s="29"/>
      <c r="J19" s="30">
        <f>VLOOKUP(J18,'Paramètres compétitions'!$B$40:$W$47,2,FALSE)</f>
        <v>43807</v>
      </c>
      <c r="K19" s="29"/>
      <c r="L19" s="30">
        <f>VLOOKUP(L18,'Paramètres compétitions'!$B$40:$W$47,2,FALSE)</f>
        <v>43926</v>
      </c>
      <c r="M19" s="31"/>
      <c r="N19" s="28">
        <f>VLOOKUP(N18,'Paramètres compétitions'!$B$40:$W$47,2,FALSE)</f>
        <v>43779</v>
      </c>
      <c r="O19" s="29"/>
      <c r="P19" s="30">
        <f>VLOOKUP(P18,'Paramètres compétitions'!$B$40:$W$47,2,FALSE)</f>
        <v>43842</v>
      </c>
      <c r="Q19" s="29"/>
      <c r="R19" s="30">
        <f>VLOOKUP(R18,'Paramètres compétitions'!$B$40:$W$47,2,FALSE)</f>
        <v>43870</v>
      </c>
      <c r="S19" s="29"/>
      <c r="T19" s="30">
        <f>VLOOKUP(T18,'Paramètres compétitions'!$B$40:$W$47,2,FALSE)</f>
        <v>43884</v>
      </c>
      <c r="U19" s="31"/>
      <c r="V19" s="32"/>
      <c r="W19" s="32"/>
      <c r="X19" s="32"/>
      <c r="Y19" s="32"/>
      <c r="Z19" s="32"/>
      <c r="AA19" s="32"/>
      <c r="AB19" s="32"/>
      <c r="AC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33">
        <f>VLOOKUP(H18,'Paramètres compétitions'!$B$40:$W$47,10,FALSE)</f>
        <v>1.49</v>
      </c>
      <c r="I20" s="34"/>
      <c r="J20" s="35">
        <f>VLOOKUP(J18,'Paramètres compétitions'!$B$40:$W$47,10,FALSE)</f>
        <v>1.25</v>
      </c>
      <c r="K20" s="34"/>
      <c r="L20" s="35">
        <f>VLOOKUP(L18,'Paramètres compétitions'!$B$40:$W$47,10,FALSE)</f>
        <v>0.75</v>
      </c>
      <c r="M20" s="36"/>
      <c r="N20" s="33">
        <f>VLOOKUP(N18,'Paramètres compétitions'!$B$40:$W$47,10,FALSE)</f>
        <v>3.18</v>
      </c>
      <c r="O20" s="34"/>
      <c r="P20" s="35">
        <f>VLOOKUP(P18,'Paramètres compétitions'!$B$40:$W$47,10,FALSE)</f>
        <v>3.15</v>
      </c>
      <c r="Q20" s="34"/>
      <c r="R20" s="35">
        <f>VLOOKUP(R18,'Paramètres compétitions'!$B$40:$W$47,10,FALSE)</f>
        <v>3.01</v>
      </c>
      <c r="S20" s="34"/>
      <c r="T20" s="35">
        <f>VLOOKUP(T18,'Paramètres compétitions'!$B$40:$W$47,10,FALSE)</f>
        <v>2.77</v>
      </c>
      <c r="U20" s="36"/>
      <c r="V20" s="2"/>
      <c r="W20" s="32"/>
      <c r="X20" s="32"/>
      <c r="Y20" s="32"/>
      <c r="Z20" s="32"/>
      <c r="AA20" s="32"/>
      <c r="AB20" s="32"/>
      <c r="AC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33" t="str">
        <f>VLOOKUP(H18,'Paramètres compétitions'!$B$40:$W$47,13,FALSE)</f>
        <v>V</v>
      </c>
      <c r="I21" s="40"/>
      <c r="J21" s="35" t="str">
        <f>VLOOKUP(J18,'Paramètres compétitions'!$B$40:$W$47,13,FALSE)</f>
        <v>V</v>
      </c>
      <c r="K21" s="40"/>
      <c r="L21" s="35" t="str">
        <f>VLOOKUP(L18,'Paramètres compétitions'!$B$40:$W$47,13,FALSE)</f>
        <v>V</v>
      </c>
      <c r="M21" s="41"/>
      <c r="N21" s="33" t="str">
        <f>VLOOKUP(N18,'Paramètres compétitions'!$B$40:$W$47,13,FALSE)</f>
        <v>I</v>
      </c>
      <c r="O21" s="40"/>
      <c r="P21" s="35" t="str">
        <f>VLOOKUP(P18,'Paramètres compétitions'!$B$40:$W$47,13,FALSE)</f>
        <v>I</v>
      </c>
      <c r="Q21" s="40"/>
      <c r="R21" s="35" t="str">
        <f>VLOOKUP(R18,'Paramètres compétitions'!$B$40:$W$47,13,FALSE)</f>
        <v>I</v>
      </c>
      <c r="S21" s="40"/>
      <c r="T21" s="35" t="str">
        <f>VLOOKUP(T18,'Paramètres compétitions'!$B$40:$W$47,13,FALSE)</f>
        <v>II</v>
      </c>
      <c r="U21" s="41"/>
      <c r="V21" s="2"/>
      <c r="W21" s="2"/>
      <c r="X21" s="2"/>
      <c r="Y21" s="2"/>
      <c r="Z21" s="2"/>
      <c r="AA21" s="2"/>
      <c r="AB21" s="2"/>
      <c r="AC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47"/>
      <c r="I22" s="48"/>
      <c r="J22" s="49"/>
      <c r="K22" s="48"/>
      <c r="L22" s="49"/>
      <c r="M22" s="50"/>
      <c r="N22" s="47"/>
      <c r="O22" s="48"/>
      <c r="P22" s="49"/>
      <c r="Q22" s="48"/>
      <c r="R22" s="49"/>
      <c r="S22" s="48"/>
      <c r="T22" s="49"/>
      <c r="U22" s="50"/>
      <c r="V22" s="2"/>
      <c r="W22" s="2"/>
      <c r="X22" s="2"/>
      <c r="Y22" s="2"/>
      <c r="Z22" s="2"/>
      <c r="AA22" s="2"/>
      <c r="AB22" s="2"/>
      <c r="AC22" s="2"/>
    </row>
    <row r="23" ht="12.75" customHeight="1">
      <c r="A23" s="51">
        <f t="shared" ref="A23:A37" si="1">ROW()-22</f>
        <v>1</v>
      </c>
      <c r="B23" s="52" t="s">
        <v>28</v>
      </c>
      <c r="C23" s="52" t="s">
        <v>29</v>
      </c>
      <c r="D23" s="54">
        <v>1998.0</v>
      </c>
      <c r="E23" s="52" t="s">
        <v>31</v>
      </c>
      <c r="F23" s="51" t="s">
        <v>32</v>
      </c>
      <c r="G23" s="57">
        <f t="shared" ref="G23:G37" si="2">LARGE(W23:AC23,1)+LARGE(W23:AC23,2)+LARGE(W23:AC23,3)+LARGE(W23:AC23,4)</f>
        <v>800</v>
      </c>
      <c r="H23" s="58">
        <v>27.0</v>
      </c>
      <c r="I23" s="40">
        <f t="shared" ref="I23:I37" si="3">IF(H23,VLOOKUP(H23,H$1:I$14,2,TRUE),"")</f>
        <v>130</v>
      </c>
      <c r="J23" s="38">
        <v>10.0</v>
      </c>
      <c r="K23" s="40">
        <f t="shared" ref="K23:K37" si="4">IF(J23,VLOOKUP(J23,J$1:K$14,2,TRUE),"")</f>
        <v>200</v>
      </c>
      <c r="L23" s="38"/>
      <c r="M23" s="40" t="str">
        <f t="shared" ref="M23:M37" si="5">IF(L23,VLOOKUP(L23,L$1:M$14,2,TRUE),"")</f>
        <v/>
      </c>
      <c r="N23" s="58">
        <v>88.0</v>
      </c>
      <c r="O23" s="40">
        <f t="shared" ref="O23:O37" si="6">IF(N23,VLOOKUP(N23,N$1:O$14,2,TRUE),"")</f>
        <v>250</v>
      </c>
      <c r="P23" s="38">
        <v>123.0</v>
      </c>
      <c r="Q23" s="40">
        <f t="shared" ref="Q23:Q37" si="7">IF(P23,VLOOKUP(P23,P$1:Q$14,2,TRUE),"")</f>
        <v>175</v>
      </c>
      <c r="R23" s="59">
        <v>138.0</v>
      </c>
      <c r="S23" s="40">
        <f t="shared" ref="S23:S37" si="8">IF(R23,VLOOKUP(R23,R$1:S$14,2,TRUE),"")</f>
        <v>175</v>
      </c>
      <c r="T23" s="59">
        <v>144.0</v>
      </c>
      <c r="U23" s="40">
        <f t="shared" ref="U23:U37" si="9">IF(T23,VLOOKUP(T23,T$1:U$14,2,TRUE),"")</f>
        <v>0</v>
      </c>
      <c r="V23" s="2"/>
      <c r="W23" s="60">
        <f t="shared" ref="W23:W37" si="10">IF(I23="",0,I23)</f>
        <v>130</v>
      </c>
      <c r="X23" s="60">
        <f t="shared" ref="X23:X37" si="11">IF(K23="",0,K23)</f>
        <v>200</v>
      </c>
      <c r="Y23" s="60">
        <f t="shared" ref="Y23:Y37" si="12">IF(M23="",0,M23)</f>
        <v>0</v>
      </c>
      <c r="Z23" s="2">
        <f t="shared" ref="Z23:Z37" si="13">IF(O23="",0,O23)</f>
        <v>250</v>
      </c>
      <c r="AA23" s="2">
        <f t="shared" ref="AA23:AA37" si="14">IF(Q23="",0,Q23)</f>
        <v>175</v>
      </c>
      <c r="AB23" s="2">
        <f t="shared" ref="AB23:AB37" si="15">IF(S23="",0,S23)</f>
        <v>175</v>
      </c>
      <c r="AC23" s="2">
        <f t="shared" ref="AC23:AC37" si="16">IF(U23="",0,U23)</f>
        <v>0</v>
      </c>
    </row>
    <row r="24" ht="12.75" customHeight="1">
      <c r="A24" s="51">
        <f t="shared" si="1"/>
        <v>2</v>
      </c>
      <c r="B24" s="52" t="s">
        <v>34</v>
      </c>
      <c r="C24" s="52" t="s">
        <v>29</v>
      </c>
      <c r="D24" s="54">
        <v>1998.0</v>
      </c>
      <c r="E24" s="52" t="s">
        <v>31</v>
      </c>
      <c r="F24" s="51" t="s">
        <v>32</v>
      </c>
      <c r="G24" s="57">
        <f t="shared" si="2"/>
        <v>750</v>
      </c>
      <c r="H24" s="58">
        <v>47.0</v>
      </c>
      <c r="I24" s="40">
        <f t="shared" si="3"/>
        <v>80</v>
      </c>
      <c r="J24" s="38">
        <v>6.0</v>
      </c>
      <c r="K24" s="40">
        <f t="shared" si="4"/>
        <v>300</v>
      </c>
      <c r="L24" s="38"/>
      <c r="M24" s="40" t="str">
        <f t="shared" si="5"/>
        <v/>
      </c>
      <c r="N24" s="58">
        <v>178.0</v>
      </c>
      <c r="O24" s="40">
        <f t="shared" si="6"/>
        <v>120</v>
      </c>
      <c r="P24" s="38">
        <v>67.0</v>
      </c>
      <c r="Q24" s="40">
        <f t="shared" si="7"/>
        <v>250</v>
      </c>
      <c r="R24" s="59">
        <v>182.0</v>
      </c>
      <c r="S24" s="40">
        <f t="shared" si="8"/>
        <v>0</v>
      </c>
      <c r="T24" s="59">
        <v>151.0</v>
      </c>
      <c r="U24" s="40">
        <f t="shared" si="9"/>
        <v>0</v>
      </c>
      <c r="V24" s="2"/>
      <c r="W24" s="60">
        <f t="shared" si="10"/>
        <v>80</v>
      </c>
      <c r="X24" s="60">
        <f t="shared" si="11"/>
        <v>300</v>
      </c>
      <c r="Y24" s="60">
        <f t="shared" si="12"/>
        <v>0</v>
      </c>
      <c r="Z24" s="2">
        <f t="shared" si="13"/>
        <v>120</v>
      </c>
      <c r="AA24" s="2">
        <f t="shared" si="14"/>
        <v>250</v>
      </c>
      <c r="AB24" s="2">
        <f t="shared" si="15"/>
        <v>0</v>
      </c>
      <c r="AC24" s="2">
        <f t="shared" si="16"/>
        <v>0</v>
      </c>
    </row>
    <row r="25" ht="12.75" customHeight="1">
      <c r="A25" s="53">
        <f t="shared" si="1"/>
        <v>3</v>
      </c>
      <c r="B25" s="55" t="s">
        <v>35</v>
      </c>
      <c r="C25" s="55" t="s">
        <v>36</v>
      </c>
      <c r="D25" s="56">
        <v>1999.0</v>
      </c>
      <c r="E25" s="55" t="s">
        <v>31</v>
      </c>
      <c r="F25" s="53" t="s">
        <v>32</v>
      </c>
      <c r="G25" s="57">
        <f t="shared" si="2"/>
        <v>510</v>
      </c>
      <c r="H25" s="58">
        <v>80.0</v>
      </c>
      <c r="I25" s="40">
        <f t="shared" si="3"/>
        <v>50</v>
      </c>
      <c r="J25" s="38">
        <v>39.0</v>
      </c>
      <c r="K25" s="40">
        <f t="shared" si="4"/>
        <v>80</v>
      </c>
      <c r="L25" s="38"/>
      <c r="M25" s="40" t="str">
        <f t="shared" si="5"/>
        <v/>
      </c>
      <c r="N25" s="58">
        <v>242.0</v>
      </c>
      <c r="O25" s="40">
        <f t="shared" si="6"/>
        <v>0</v>
      </c>
      <c r="P25" s="38">
        <v>188.0</v>
      </c>
      <c r="Q25" s="40">
        <f t="shared" si="7"/>
        <v>0</v>
      </c>
      <c r="R25" s="59">
        <v>88.0</v>
      </c>
      <c r="S25" s="40">
        <f t="shared" si="8"/>
        <v>250</v>
      </c>
      <c r="T25" s="59">
        <v>120.0</v>
      </c>
      <c r="U25" s="40">
        <f t="shared" si="9"/>
        <v>130</v>
      </c>
      <c r="V25" s="2"/>
      <c r="W25" s="60">
        <f t="shared" si="10"/>
        <v>50</v>
      </c>
      <c r="X25" s="60">
        <f t="shared" si="11"/>
        <v>80</v>
      </c>
      <c r="Y25" s="60">
        <f t="shared" si="12"/>
        <v>0</v>
      </c>
      <c r="Z25" s="2">
        <f t="shared" si="13"/>
        <v>0</v>
      </c>
      <c r="AA25" s="2">
        <f t="shared" si="14"/>
        <v>0</v>
      </c>
      <c r="AB25" s="2">
        <f t="shared" si="15"/>
        <v>250</v>
      </c>
      <c r="AC25" s="2">
        <f t="shared" si="16"/>
        <v>130</v>
      </c>
    </row>
    <row r="26" ht="12.75" customHeight="1">
      <c r="A26" s="53">
        <f t="shared" si="1"/>
        <v>4</v>
      </c>
      <c r="B26" s="55" t="s">
        <v>37</v>
      </c>
      <c r="C26" s="55" t="s">
        <v>38</v>
      </c>
      <c r="D26" s="56">
        <v>1999.0</v>
      </c>
      <c r="E26" s="55" t="s">
        <v>39</v>
      </c>
      <c r="F26" s="53" t="s">
        <v>32</v>
      </c>
      <c r="G26" s="57">
        <f t="shared" si="2"/>
        <v>380</v>
      </c>
      <c r="H26" s="58">
        <v>53.0</v>
      </c>
      <c r="I26" s="40">
        <f t="shared" si="3"/>
        <v>80</v>
      </c>
      <c r="J26" s="38">
        <v>8.0</v>
      </c>
      <c r="K26" s="40">
        <f t="shared" si="4"/>
        <v>300</v>
      </c>
      <c r="L26" s="38"/>
      <c r="M26" s="40" t="str">
        <f t="shared" si="5"/>
        <v/>
      </c>
      <c r="N26" s="58"/>
      <c r="O26" s="40" t="str">
        <f t="shared" si="6"/>
        <v/>
      </c>
      <c r="P26" s="38">
        <v>252.0</v>
      </c>
      <c r="Q26" s="40">
        <f t="shared" si="7"/>
        <v>0</v>
      </c>
      <c r="R26" s="38"/>
      <c r="S26" s="40" t="str">
        <f t="shared" si="8"/>
        <v/>
      </c>
      <c r="T26" s="38"/>
      <c r="U26" s="40" t="str">
        <f t="shared" si="9"/>
        <v/>
      </c>
      <c r="V26" s="2"/>
      <c r="W26" s="60">
        <f t="shared" si="10"/>
        <v>80</v>
      </c>
      <c r="X26" s="60">
        <f t="shared" si="11"/>
        <v>300</v>
      </c>
      <c r="Y26" s="60">
        <f t="shared" si="12"/>
        <v>0</v>
      </c>
      <c r="Z26" s="2">
        <f t="shared" si="13"/>
        <v>0</v>
      </c>
      <c r="AA26" s="2">
        <f t="shared" si="14"/>
        <v>0</v>
      </c>
      <c r="AB26" s="2">
        <f t="shared" si="15"/>
        <v>0</v>
      </c>
      <c r="AC26" s="2">
        <f t="shared" si="16"/>
        <v>0</v>
      </c>
    </row>
    <row r="27" ht="12.75" customHeight="1">
      <c r="A27" s="53">
        <f t="shared" si="1"/>
        <v>5</v>
      </c>
      <c r="B27" s="55" t="s">
        <v>40</v>
      </c>
      <c r="C27" s="55" t="s">
        <v>41</v>
      </c>
      <c r="D27" s="56">
        <v>2002.0</v>
      </c>
      <c r="E27" s="55" t="s">
        <v>39</v>
      </c>
      <c r="F27" s="53" t="s">
        <v>32</v>
      </c>
      <c r="G27" s="57">
        <f t="shared" si="2"/>
        <v>80</v>
      </c>
      <c r="H27" s="58">
        <v>36.0</v>
      </c>
      <c r="I27" s="40">
        <f t="shared" si="3"/>
        <v>80</v>
      </c>
      <c r="J27" s="38"/>
      <c r="K27" s="40" t="str">
        <f t="shared" si="4"/>
        <v/>
      </c>
      <c r="L27" s="38"/>
      <c r="M27" s="40" t="str">
        <f t="shared" si="5"/>
        <v/>
      </c>
      <c r="N27" s="58">
        <v>252.0</v>
      </c>
      <c r="O27" s="40">
        <f t="shared" si="6"/>
        <v>0</v>
      </c>
      <c r="P27" s="38"/>
      <c r="Q27" s="40" t="str">
        <f t="shared" si="7"/>
        <v/>
      </c>
      <c r="R27" s="38"/>
      <c r="S27" s="40" t="str">
        <f t="shared" si="8"/>
        <v/>
      </c>
      <c r="T27" s="38"/>
      <c r="U27" s="40" t="str">
        <f t="shared" si="9"/>
        <v/>
      </c>
      <c r="V27" s="2"/>
      <c r="W27" s="60">
        <f t="shared" si="10"/>
        <v>80</v>
      </c>
      <c r="X27" s="60">
        <f t="shared" si="11"/>
        <v>0</v>
      </c>
      <c r="Y27" s="60">
        <f t="shared" si="12"/>
        <v>0</v>
      </c>
      <c r="Z27" s="2">
        <f t="shared" si="13"/>
        <v>0</v>
      </c>
      <c r="AA27" s="2">
        <f t="shared" si="14"/>
        <v>0</v>
      </c>
      <c r="AB27" s="2">
        <f t="shared" si="15"/>
        <v>0</v>
      </c>
      <c r="AC27" s="2">
        <f t="shared" si="16"/>
        <v>0</v>
      </c>
    </row>
    <row r="28" ht="12.75" customHeight="1">
      <c r="A28" s="53">
        <f t="shared" si="1"/>
        <v>6</v>
      </c>
      <c r="B28" s="55"/>
      <c r="C28" s="55"/>
      <c r="D28" s="56"/>
      <c r="E28" s="55"/>
      <c r="F28" s="53" t="s">
        <v>32</v>
      </c>
      <c r="G28" s="57">
        <f t="shared" si="2"/>
        <v>0</v>
      </c>
      <c r="H28" s="58"/>
      <c r="I28" s="40" t="str">
        <f t="shared" si="3"/>
        <v/>
      </c>
      <c r="J28" s="38"/>
      <c r="K28" s="40" t="str">
        <f t="shared" si="4"/>
        <v/>
      </c>
      <c r="L28" s="38"/>
      <c r="M28" s="40" t="str">
        <f t="shared" si="5"/>
        <v/>
      </c>
      <c r="N28" s="58"/>
      <c r="O28" s="40" t="str">
        <f t="shared" si="6"/>
        <v/>
      </c>
      <c r="P28" s="38"/>
      <c r="Q28" s="40" t="str">
        <f t="shared" si="7"/>
        <v/>
      </c>
      <c r="R28" s="38"/>
      <c r="S28" s="40" t="str">
        <f t="shared" si="8"/>
        <v/>
      </c>
      <c r="T28" s="38"/>
      <c r="U28" s="40" t="str">
        <f t="shared" si="9"/>
        <v/>
      </c>
      <c r="V28" s="2"/>
      <c r="W28" s="60">
        <f t="shared" si="10"/>
        <v>0</v>
      </c>
      <c r="X28" s="60">
        <f t="shared" si="11"/>
        <v>0</v>
      </c>
      <c r="Y28" s="60">
        <f t="shared" si="12"/>
        <v>0</v>
      </c>
      <c r="Z28" s="2">
        <f t="shared" si="13"/>
        <v>0</v>
      </c>
      <c r="AA28" s="2">
        <f t="shared" si="14"/>
        <v>0</v>
      </c>
      <c r="AB28" s="2">
        <f t="shared" si="15"/>
        <v>0</v>
      </c>
      <c r="AC28" s="2">
        <f t="shared" si="16"/>
        <v>0</v>
      </c>
    </row>
    <row r="29" ht="12.75" customHeight="1">
      <c r="A29" s="53">
        <f t="shared" si="1"/>
        <v>7</v>
      </c>
      <c r="B29" s="55"/>
      <c r="C29" s="55"/>
      <c r="D29" s="56"/>
      <c r="E29" s="55"/>
      <c r="F29" s="53" t="s">
        <v>32</v>
      </c>
      <c r="G29" s="57">
        <f t="shared" si="2"/>
        <v>0</v>
      </c>
      <c r="H29" s="58"/>
      <c r="I29" s="40" t="str">
        <f t="shared" si="3"/>
        <v/>
      </c>
      <c r="J29" s="38"/>
      <c r="K29" s="40" t="str">
        <f t="shared" si="4"/>
        <v/>
      </c>
      <c r="L29" s="38"/>
      <c r="M29" s="40" t="str">
        <f t="shared" si="5"/>
        <v/>
      </c>
      <c r="N29" s="58"/>
      <c r="O29" s="40" t="str">
        <f t="shared" si="6"/>
        <v/>
      </c>
      <c r="P29" s="38"/>
      <c r="Q29" s="40" t="str">
        <f t="shared" si="7"/>
        <v/>
      </c>
      <c r="R29" s="38"/>
      <c r="S29" s="40" t="str">
        <f t="shared" si="8"/>
        <v/>
      </c>
      <c r="T29" s="38"/>
      <c r="U29" s="40" t="str">
        <f t="shared" si="9"/>
        <v/>
      </c>
      <c r="V29" s="2"/>
      <c r="W29" s="60">
        <f t="shared" si="10"/>
        <v>0</v>
      </c>
      <c r="X29" s="60">
        <f t="shared" si="11"/>
        <v>0</v>
      </c>
      <c r="Y29" s="60">
        <f t="shared" si="12"/>
        <v>0</v>
      </c>
      <c r="Z29" s="2">
        <f t="shared" si="13"/>
        <v>0</v>
      </c>
      <c r="AA29" s="2">
        <f t="shared" si="14"/>
        <v>0</v>
      </c>
      <c r="AB29" s="2">
        <f t="shared" si="15"/>
        <v>0</v>
      </c>
      <c r="AC29" s="2">
        <f t="shared" si="16"/>
        <v>0</v>
      </c>
    </row>
    <row r="30" ht="12.75" customHeight="1">
      <c r="A30" s="53">
        <f t="shared" si="1"/>
        <v>8</v>
      </c>
      <c r="B30" s="55"/>
      <c r="C30" s="55"/>
      <c r="D30" s="56"/>
      <c r="E30" s="55"/>
      <c r="F30" s="53" t="s">
        <v>32</v>
      </c>
      <c r="G30" s="57">
        <f t="shared" si="2"/>
        <v>0</v>
      </c>
      <c r="H30" s="58"/>
      <c r="I30" s="40" t="str">
        <f t="shared" si="3"/>
        <v/>
      </c>
      <c r="J30" s="38"/>
      <c r="K30" s="40" t="str">
        <f t="shared" si="4"/>
        <v/>
      </c>
      <c r="L30" s="38"/>
      <c r="M30" s="40" t="str">
        <f t="shared" si="5"/>
        <v/>
      </c>
      <c r="N30" s="58"/>
      <c r="O30" s="40" t="str">
        <f t="shared" si="6"/>
        <v/>
      </c>
      <c r="P30" s="38"/>
      <c r="Q30" s="40" t="str">
        <f t="shared" si="7"/>
        <v/>
      </c>
      <c r="R30" s="38"/>
      <c r="S30" s="40" t="str">
        <f t="shared" si="8"/>
        <v/>
      </c>
      <c r="T30" s="38"/>
      <c r="U30" s="40" t="str">
        <f t="shared" si="9"/>
        <v/>
      </c>
      <c r="V30" s="2"/>
      <c r="W30" s="60">
        <f t="shared" si="10"/>
        <v>0</v>
      </c>
      <c r="X30" s="60">
        <f t="shared" si="11"/>
        <v>0</v>
      </c>
      <c r="Y30" s="60">
        <f t="shared" si="12"/>
        <v>0</v>
      </c>
      <c r="Z30" s="2">
        <f t="shared" si="13"/>
        <v>0</v>
      </c>
      <c r="AA30" s="2">
        <f t="shared" si="14"/>
        <v>0</v>
      </c>
      <c r="AB30" s="2">
        <f t="shared" si="15"/>
        <v>0</v>
      </c>
      <c r="AC30" s="2">
        <f t="shared" si="16"/>
        <v>0</v>
      </c>
    </row>
    <row r="31" ht="12.75" customHeight="1">
      <c r="A31" s="53">
        <f t="shared" si="1"/>
        <v>9</v>
      </c>
      <c r="B31" s="55"/>
      <c r="C31" s="55"/>
      <c r="D31" s="56"/>
      <c r="E31" s="55"/>
      <c r="F31" s="53" t="s">
        <v>32</v>
      </c>
      <c r="G31" s="57">
        <f t="shared" si="2"/>
        <v>0</v>
      </c>
      <c r="H31" s="58"/>
      <c r="I31" s="40" t="str">
        <f t="shared" si="3"/>
        <v/>
      </c>
      <c r="J31" s="38"/>
      <c r="K31" s="40" t="str">
        <f t="shared" si="4"/>
        <v/>
      </c>
      <c r="L31" s="38"/>
      <c r="M31" s="40" t="str">
        <f t="shared" si="5"/>
        <v/>
      </c>
      <c r="N31" s="58"/>
      <c r="O31" s="40" t="str">
        <f t="shared" si="6"/>
        <v/>
      </c>
      <c r="P31" s="38"/>
      <c r="Q31" s="40" t="str">
        <f t="shared" si="7"/>
        <v/>
      </c>
      <c r="R31" s="38"/>
      <c r="S31" s="40" t="str">
        <f t="shared" si="8"/>
        <v/>
      </c>
      <c r="T31" s="38"/>
      <c r="U31" s="40" t="str">
        <f t="shared" si="9"/>
        <v/>
      </c>
      <c r="V31" s="2"/>
      <c r="W31" s="60">
        <f t="shared" si="10"/>
        <v>0</v>
      </c>
      <c r="X31" s="60">
        <f t="shared" si="11"/>
        <v>0</v>
      </c>
      <c r="Y31" s="60">
        <f t="shared" si="12"/>
        <v>0</v>
      </c>
      <c r="Z31" s="2">
        <f t="shared" si="13"/>
        <v>0</v>
      </c>
      <c r="AA31" s="2">
        <f t="shared" si="14"/>
        <v>0</v>
      </c>
      <c r="AB31" s="2">
        <f t="shared" si="15"/>
        <v>0</v>
      </c>
      <c r="AC31" s="2">
        <f t="shared" si="16"/>
        <v>0</v>
      </c>
    </row>
    <row r="32" ht="12.75" customHeight="1">
      <c r="A32" s="53">
        <f t="shared" si="1"/>
        <v>10</v>
      </c>
      <c r="B32" s="55"/>
      <c r="C32" s="55"/>
      <c r="D32" s="56"/>
      <c r="E32" s="55"/>
      <c r="F32" s="53" t="s">
        <v>32</v>
      </c>
      <c r="G32" s="57">
        <f t="shared" si="2"/>
        <v>0</v>
      </c>
      <c r="H32" s="58"/>
      <c r="I32" s="40" t="str">
        <f t="shared" si="3"/>
        <v/>
      </c>
      <c r="J32" s="38"/>
      <c r="K32" s="40" t="str">
        <f t="shared" si="4"/>
        <v/>
      </c>
      <c r="L32" s="38"/>
      <c r="M32" s="40" t="str">
        <f t="shared" si="5"/>
        <v/>
      </c>
      <c r="N32" s="58"/>
      <c r="O32" s="40" t="str">
        <f t="shared" si="6"/>
        <v/>
      </c>
      <c r="P32" s="38"/>
      <c r="Q32" s="40" t="str">
        <f t="shared" si="7"/>
        <v/>
      </c>
      <c r="R32" s="38"/>
      <c r="S32" s="40" t="str">
        <f t="shared" si="8"/>
        <v/>
      </c>
      <c r="T32" s="38"/>
      <c r="U32" s="40" t="str">
        <f t="shared" si="9"/>
        <v/>
      </c>
      <c r="V32" s="2"/>
      <c r="W32" s="60">
        <f t="shared" si="10"/>
        <v>0</v>
      </c>
      <c r="X32" s="60">
        <f t="shared" si="11"/>
        <v>0</v>
      </c>
      <c r="Y32" s="60">
        <f t="shared" si="12"/>
        <v>0</v>
      </c>
      <c r="Z32" s="2">
        <f t="shared" si="13"/>
        <v>0</v>
      </c>
      <c r="AA32" s="2">
        <f t="shared" si="14"/>
        <v>0</v>
      </c>
      <c r="AB32" s="2">
        <f t="shared" si="15"/>
        <v>0</v>
      </c>
      <c r="AC32" s="2">
        <f t="shared" si="16"/>
        <v>0</v>
      </c>
    </row>
    <row r="33" ht="12.75" customHeight="1">
      <c r="A33" s="53">
        <f t="shared" si="1"/>
        <v>11</v>
      </c>
      <c r="B33" s="55"/>
      <c r="C33" s="55"/>
      <c r="D33" s="56"/>
      <c r="E33" s="55"/>
      <c r="F33" s="53" t="s">
        <v>32</v>
      </c>
      <c r="G33" s="57">
        <f t="shared" si="2"/>
        <v>0</v>
      </c>
      <c r="H33" s="58"/>
      <c r="I33" s="40" t="str">
        <f t="shared" si="3"/>
        <v/>
      </c>
      <c r="J33" s="38"/>
      <c r="K33" s="40" t="str">
        <f t="shared" si="4"/>
        <v/>
      </c>
      <c r="L33" s="38"/>
      <c r="M33" s="40" t="str">
        <f t="shared" si="5"/>
        <v/>
      </c>
      <c r="N33" s="58"/>
      <c r="O33" s="40" t="str">
        <f t="shared" si="6"/>
        <v/>
      </c>
      <c r="P33" s="38"/>
      <c r="Q33" s="40" t="str">
        <f t="shared" si="7"/>
        <v/>
      </c>
      <c r="R33" s="38"/>
      <c r="S33" s="40" t="str">
        <f t="shared" si="8"/>
        <v/>
      </c>
      <c r="T33" s="38"/>
      <c r="U33" s="40" t="str">
        <f t="shared" si="9"/>
        <v/>
      </c>
      <c r="V33" s="2"/>
      <c r="W33" s="60">
        <f t="shared" si="10"/>
        <v>0</v>
      </c>
      <c r="X33" s="60">
        <f t="shared" si="11"/>
        <v>0</v>
      </c>
      <c r="Y33" s="60">
        <f t="shared" si="12"/>
        <v>0</v>
      </c>
      <c r="Z33" s="2">
        <f t="shared" si="13"/>
        <v>0</v>
      </c>
      <c r="AA33" s="2">
        <f t="shared" si="14"/>
        <v>0</v>
      </c>
      <c r="AB33" s="2">
        <f t="shared" si="15"/>
        <v>0</v>
      </c>
      <c r="AC33" s="2">
        <f t="shared" si="16"/>
        <v>0</v>
      </c>
    </row>
    <row r="34" ht="12.75" customHeight="1">
      <c r="A34" s="53">
        <f t="shared" si="1"/>
        <v>12</v>
      </c>
      <c r="B34" s="55"/>
      <c r="C34" s="55"/>
      <c r="D34" s="56"/>
      <c r="E34" s="55"/>
      <c r="F34" s="53" t="s">
        <v>32</v>
      </c>
      <c r="G34" s="57">
        <f t="shared" si="2"/>
        <v>0</v>
      </c>
      <c r="H34" s="58"/>
      <c r="I34" s="40" t="str">
        <f t="shared" si="3"/>
        <v/>
      </c>
      <c r="J34" s="38"/>
      <c r="K34" s="40" t="str">
        <f t="shared" si="4"/>
        <v/>
      </c>
      <c r="L34" s="38"/>
      <c r="M34" s="40" t="str">
        <f t="shared" si="5"/>
        <v/>
      </c>
      <c r="N34" s="58"/>
      <c r="O34" s="40" t="str">
        <f t="shared" si="6"/>
        <v/>
      </c>
      <c r="P34" s="38"/>
      <c r="Q34" s="40" t="str">
        <f t="shared" si="7"/>
        <v/>
      </c>
      <c r="R34" s="38"/>
      <c r="S34" s="40" t="str">
        <f t="shared" si="8"/>
        <v/>
      </c>
      <c r="T34" s="38"/>
      <c r="U34" s="40" t="str">
        <f t="shared" si="9"/>
        <v/>
      </c>
      <c r="V34" s="2"/>
      <c r="W34" s="60">
        <f t="shared" si="10"/>
        <v>0</v>
      </c>
      <c r="X34" s="60">
        <f t="shared" si="11"/>
        <v>0</v>
      </c>
      <c r="Y34" s="60">
        <f t="shared" si="12"/>
        <v>0</v>
      </c>
      <c r="Z34" s="2">
        <f t="shared" si="13"/>
        <v>0</v>
      </c>
      <c r="AA34" s="2">
        <f t="shared" si="14"/>
        <v>0</v>
      </c>
      <c r="AB34" s="2">
        <f t="shared" si="15"/>
        <v>0</v>
      </c>
      <c r="AC34" s="2">
        <f t="shared" si="16"/>
        <v>0</v>
      </c>
    </row>
    <row r="35" ht="12.75" customHeight="1">
      <c r="A35" s="53">
        <f t="shared" si="1"/>
        <v>13</v>
      </c>
      <c r="B35" s="55"/>
      <c r="C35" s="55"/>
      <c r="D35" s="56"/>
      <c r="E35" s="55"/>
      <c r="F35" s="53" t="s">
        <v>32</v>
      </c>
      <c r="G35" s="57">
        <f t="shared" si="2"/>
        <v>0</v>
      </c>
      <c r="H35" s="58"/>
      <c r="I35" s="40" t="str">
        <f t="shared" si="3"/>
        <v/>
      </c>
      <c r="J35" s="38"/>
      <c r="K35" s="40" t="str">
        <f t="shared" si="4"/>
        <v/>
      </c>
      <c r="L35" s="38"/>
      <c r="M35" s="40" t="str">
        <f t="shared" si="5"/>
        <v/>
      </c>
      <c r="N35" s="58"/>
      <c r="O35" s="40" t="str">
        <f t="shared" si="6"/>
        <v/>
      </c>
      <c r="P35" s="38"/>
      <c r="Q35" s="40" t="str">
        <f t="shared" si="7"/>
        <v/>
      </c>
      <c r="R35" s="38"/>
      <c r="S35" s="40" t="str">
        <f t="shared" si="8"/>
        <v/>
      </c>
      <c r="T35" s="38"/>
      <c r="U35" s="40" t="str">
        <f t="shared" si="9"/>
        <v/>
      </c>
      <c r="V35" s="2"/>
      <c r="W35" s="60">
        <f t="shared" si="10"/>
        <v>0</v>
      </c>
      <c r="X35" s="60">
        <f t="shared" si="11"/>
        <v>0</v>
      </c>
      <c r="Y35" s="60">
        <f t="shared" si="12"/>
        <v>0</v>
      </c>
      <c r="Z35" s="2">
        <f t="shared" si="13"/>
        <v>0</v>
      </c>
      <c r="AA35" s="2">
        <f t="shared" si="14"/>
        <v>0</v>
      </c>
      <c r="AB35" s="2">
        <f t="shared" si="15"/>
        <v>0</v>
      </c>
      <c r="AC35" s="2">
        <f t="shared" si="16"/>
        <v>0</v>
      </c>
    </row>
    <row r="36" ht="12.75" customHeight="1">
      <c r="A36" s="53">
        <f t="shared" si="1"/>
        <v>14</v>
      </c>
      <c r="B36" s="55"/>
      <c r="C36" s="55"/>
      <c r="D36" s="56"/>
      <c r="E36" s="55"/>
      <c r="F36" s="53" t="s">
        <v>32</v>
      </c>
      <c r="G36" s="57">
        <f t="shared" si="2"/>
        <v>0</v>
      </c>
      <c r="H36" s="58"/>
      <c r="I36" s="40" t="str">
        <f t="shared" si="3"/>
        <v/>
      </c>
      <c r="J36" s="38"/>
      <c r="K36" s="40" t="str">
        <f t="shared" si="4"/>
        <v/>
      </c>
      <c r="L36" s="38"/>
      <c r="M36" s="40" t="str">
        <f t="shared" si="5"/>
        <v/>
      </c>
      <c r="N36" s="58"/>
      <c r="O36" s="40" t="str">
        <f t="shared" si="6"/>
        <v/>
      </c>
      <c r="P36" s="38"/>
      <c r="Q36" s="40" t="str">
        <f t="shared" si="7"/>
        <v/>
      </c>
      <c r="R36" s="38"/>
      <c r="S36" s="40" t="str">
        <f t="shared" si="8"/>
        <v/>
      </c>
      <c r="T36" s="38"/>
      <c r="U36" s="40" t="str">
        <f t="shared" si="9"/>
        <v/>
      </c>
      <c r="V36" s="2"/>
      <c r="W36" s="60">
        <f t="shared" si="10"/>
        <v>0</v>
      </c>
      <c r="X36" s="60">
        <f t="shared" si="11"/>
        <v>0</v>
      </c>
      <c r="Y36" s="60">
        <f t="shared" si="12"/>
        <v>0</v>
      </c>
      <c r="Z36" s="2">
        <f t="shared" si="13"/>
        <v>0</v>
      </c>
      <c r="AA36" s="2">
        <f t="shared" si="14"/>
        <v>0</v>
      </c>
      <c r="AB36" s="2">
        <f t="shared" si="15"/>
        <v>0</v>
      </c>
      <c r="AC36" s="2">
        <f t="shared" si="16"/>
        <v>0</v>
      </c>
    </row>
    <row r="37" ht="12.75" customHeight="1">
      <c r="A37" s="53">
        <f t="shared" si="1"/>
        <v>15</v>
      </c>
      <c r="B37" s="55"/>
      <c r="C37" s="55"/>
      <c r="D37" s="56"/>
      <c r="E37" s="55"/>
      <c r="F37" s="53" t="s">
        <v>32</v>
      </c>
      <c r="G37" s="57">
        <f t="shared" si="2"/>
        <v>0</v>
      </c>
      <c r="H37" s="58"/>
      <c r="I37" s="40" t="str">
        <f t="shared" si="3"/>
        <v/>
      </c>
      <c r="J37" s="38"/>
      <c r="K37" s="40" t="str">
        <f t="shared" si="4"/>
        <v/>
      </c>
      <c r="L37" s="38"/>
      <c r="M37" s="40" t="str">
        <f t="shared" si="5"/>
        <v/>
      </c>
      <c r="N37" s="58"/>
      <c r="O37" s="40" t="str">
        <f t="shared" si="6"/>
        <v/>
      </c>
      <c r="P37" s="38"/>
      <c r="Q37" s="40" t="str">
        <f t="shared" si="7"/>
        <v/>
      </c>
      <c r="R37" s="38"/>
      <c r="S37" s="40" t="str">
        <f t="shared" si="8"/>
        <v/>
      </c>
      <c r="T37" s="38"/>
      <c r="U37" s="40" t="str">
        <f t="shared" si="9"/>
        <v/>
      </c>
      <c r="V37" s="2"/>
      <c r="W37" s="60">
        <f t="shared" si="10"/>
        <v>0</v>
      </c>
      <c r="X37" s="60">
        <f t="shared" si="11"/>
        <v>0</v>
      </c>
      <c r="Y37" s="60">
        <f t="shared" si="12"/>
        <v>0</v>
      </c>
      <c r="Z37" s="2">
        <f t="shared" si="13"/>
        <v>0</v>
      </c>
      <c r="AA37" s="2">
        <f t="shared" si="14"/>
        <v>0</v>
      </c>
      <c r="AB37" s="2">
        <f t="shared" si="15"/>
        <v>0</v>
      </c>
      <c r="AC37" s="2">
        <f t="shared" si="16"/>
        <v>0</v>
      </c>
    </row>
    <row r="38" ht="12.75" customHeight="1">
      <c r="A38" s="1"/>
      <c r="B38" s="2"/>
      <c r="C38" s="2"/>
      <c r="D38" s="3"/>
      <c r="E38" s="2"/>
      <c r="F38" s="1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  <c r="X38" s="2"/>
      <c r="Y38" s="2"/>
      <c r="Z38" s="2"/>
      <c r="AA38" s="2"/>
      <c r="AB38" s="2"/>
      <c r="AC38" s="2"/>
    </row>
    <row r="39" ht="12.75" customHeight="1">
      <c r="A39" s="1"/>
      <c r="B39" s="2"/>
      <c r="C39" s="2"/>
      <c r="D39" s="3"/>
      <c r="E39" s="2"/>
      <c r="F39" s="1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"/>
      <c r="X39" s="2"/>
      <c r="Y39" s="2"/>
      <c r="Z39" s="2"/>
      <c r="AA39" s="2"/>
      <c r="AB39" s="2"/>
      <c r="AC39" s="2"/>
    </row>
    <row r="40" ht="12.75" customHeight="1">
      <c r="A40" s="1"/>
      <c r="B40" s="2"/>
      <c r="C40" s="2"/>
      <c r="D40" s="3"/>
      <c r="E40" s="2"/>
      <c r="F40" s="1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2"/>
      <c r="Y40" s="2"/>
      <c r="Z40" s="2"/>
      <c r="AA40" s="2"/>
      <c r="AB40" s="2"/>
      <c r="AC40" s="2"/>
    </row>
    <row r="41" ht="12.75" customHeight="1">
      <c r="A41" s="1"/>
      <c r="B41" s="2"/>
      <c r="C41" s="2"/>
      <c r="D41" s="3"/>
      <c r="E41" s="2"/>
      <c r="F41" s="1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"/>
      <c r="X41" s="2"/>
      <c r="Y41" s="2"/>
      <c r="Z41" s="2"/>
      <c r="AA41" s="2"/>
      <c r="AB41" s="2"/>
      <c r="AC41" s="2"/>
    </row>
    <row r="42" ht="12.75" customHeight="1">
      <c r="A42" s="1"/>
      <c r="B42" s="2"/>
      <c r="C42" s="2"/>
      <c r="D42" s="3"/>
      <c r="E42" s="2"/>
      <c r="F42" s="1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"/>
      <c r="X42" s="2"/>
      <c r="Y42" s="2"/>
      <c r="Z42" s="2"/>
      <c r="AA42" s="2"/>
      <c r="AB42" s="2"/>
      <c r="AC42" s="2"/>
    </row>
    <row r="43" ht="12.75" customHeight="1">
      <c r="A43" s="1"/>
      <c r="B43" s="2"/>
      <c r="C43" s="2"/>
      <c r="D43" s="3"/>
      <c r="E43" s="2"/>
      <c r="F43" s="1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"/>
      <c r="X43" s="2"/>
      <c r="Y43" s="2"/>
      <c r="Z43" s="2"/>
      <c r="AA43" s="2"/>
      <c r="AB43" s="2"/>
      <c r="AC43" s="2"/>
    </row>
    <row r="44" ht="12.75" customHeight="1">
      <c r="A44" s="1"/>
      <c r="B44" s="2"/>
      <c r="C44" s="2"/>
      <c r="D44" s="3"/>
      <c r="E44" s="2"/>
      <c r="F44" s="1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  <c r="X44" s="2"/>
      <c r="Y44" s="2"/>
      <c r="Z44" s="2"/>
      <c r="AA44" s="2"/>
      <c r="AB44" s="2"/>
      <c r="AC44" s="2"/>
    </row>
    <row r="45" ht="12.75" customHeight="1">
      <c r="A45" s="1"/>
      <c r="B45" s="2"/>
      <c r="C45" s="2"/>
      <c r="D45" s="3"/>
      <c r="E45" s="2"/>
      <c r="F45" s="1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2"/>
      <c r="Z45" s="2"/>
      <c r="AA45" s="2"/>
      <c r="AB45" s="2"/>
      <c r="AC45" s="2"/>
    </row>
    <row r="46" ht="12.75" customHeight="1">
      <c r="A46" s="1"/>
      <c r="B46" s="2"/>
      <c r="C46" s="2"/>
      <c r="D46" s="3"/>
      <c r="E46" s="2"/>
      <c r="F46" s="1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"/>
      <c r="X46" s="2"/>
      <c r="Y46" s="2"/>
      <c r="Z46" s="2"/>
      <c r="AA46" s="2"/>
      <c r="AB46" s="2"/>
      <c r="AC46" s="2"/>
    </row>
    <row r="47" ht="12.75" customHeight="1">
      <c r="A47" s="1"/>
      <c r="B47" s="2"/>
      <c r="C47" s="2"/>
      <c r="D47" s="3"/>
      <c r="E47" s="2"/>
      <c r="F47" s="1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  <c r="X47" s="2"/>
      <c r="Y47" s="2"/>
      <c r="Z47" s="2"/>
      <c r="AA47" s="2"/>
      <c r="AB47" s="2"/>
      <c r="AC47" s="2"/>
    </row>
    <row r="48" ht="12.75" customHeight="1">
      <c r="A48" s="1"/>
      <c r="B48" s="2"/>
      <c r="C48" s="2"/>
      <c r="D48" s="3"/>
      <c r="E48" s="2"/>
      <c r="F48" s="1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  <c r="X48" s="2"/>
      <c r="Y48" s="2"/>
      <c r="Z48" s="2"/>
      <c r="AA48" s="2"/>
      <c r="AB48" s="2"/>
      <c r="AC48" s="2"/>
    </row>
    <row r="49" ht="12.75" customHeight="1">
      <c r="A49" s="1"/>
      <c r="B49" s="2"/>
      <c r="C49" s="2"/>
      <c r="D49" s="3"/>
      <c r="E49" s="2"/>
      <c r="F49" s="1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2"/>
      <c r="Y49" s="2"/>
      <c r="Z49" s="2"/>
      <c r="AA49" s="2"/>
      <c r="AB49" s="2"/>
      <c r="AC49" s="2"/>
    </row>
    <row r="50" ht="12.75" customHeight="1">
      <c r="A50" s="1"/>
      <c r="B50" s="2"/>
      <c r="C50" s="2"/>
      <c r="D50" s="3"/>
      <c r="E50" s="2"/>
      <c r="F50" s="1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  <c r="Z50" s="2"/>
      <c r="AA50" s="2"/>
      <c r="AB50" s="2"/>
      <c r="AC50" s="2"/>
    </row>
    <row r="51" ht="12.75" customHeight="1">
      <c r="A51" s="1"/>
      <c r="B51" s="2"/>
      <c r="C51" s="2"/>
      <c r="D51" s="3"/>
      <c r="E51" s="2"/>
      <c r="F51" s="1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"/>
      <c r="X51" s="2"/>
      <c r="Y51" s="2"/>
      <c r="Z51" s="2"/>
      <c r="AA51" s="2"/>
      <c r="AB51" s="2"/>
      <c r="AC51" s="2"/>
    </row>
    <row r="52" ht="12.75" customHeight="1">
      <c r="A52" s="1"/>
      <c r="B52" s="2"/>
      <c r="C52" s="2"/>
      <c r="D52" s="3"/>
      <c r="E52" s="2"/>
      <c r="F52" s="1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2"/>
      <c r="Y52" s="2"/>
      <c r="Z52" s="2"/>
      <c r="AA52" s="2"/>
      <c r="AB52" s="2"/>
      <c r="AC52" s="2"/>
    </row>
    <row r="53" ht="12.75" customHeight="1">
      <c r="A53" s="1"/>
      <c r="B53" s="2"/>
      <c r="C53" s="2"/>
      <c r="D53" s="3"/>
      <c r="E53" s="2"/>
      <c r="F53" s="1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2"/>
      <c r="Y53" s="2"/>
      <c r="Z53" s="2"/>
      <c r="AA53" s="2"/>
      <c r="AB53" s="2"/>
      <c r="AC53" s="2"/>
    </row>
    <row r="54" ht="12.75" customHeight="1">
      <c r="A54" s="1"/>
      <c r="B54" s="2"/>
      <c r="C54" s="2"/>
      <c r="D54" s="3"/>
      <c r="E54" s="2"/>
      <c r="F54" s="1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"/>
      <c r="X54" s="2"/>
      <c r="Y54" s="2"/>
      <c r="Z54" s="2"/>
      <c r="AA54" s="2"/>
      <c r="AB54" s="2"/>
      <c r="AC54" s="2"/>
    </row>
    <row r="55" ht="12.75" customHeight="1">
      <c r="A55" s="1"/>
      <c r="B55" s="2"/>
      <c r="C55" s="2"/>
      <c r="D55" s="3"/>
      <c r="E55" s="2"/>
      <c r="F55" s="1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"/>
      <c r="X55" s="2"/>
      <c r="Y55" s="2"/>
      <c r="Z55" s="2"/>
      <c r="AA55" s="2"/>
      <c r="AB55" s="2"/>
      <c r="AC55" s="2"/>
    </row>
    <row r="56" ht="12.75" customHeight="1">
      <c r="A56" s="1"/>
      <c r="B56" s="2"/>
      <c r="C56" s="2"/>
      <c r="D56" s="3"/>
      <c r="E56" s="2"/>
      <c r="F56" s="1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"/>
      <c r="X56" s="2"/>
      <c r="Y56" s="2"/>
      <c r="Z56" s="2"/>
      <c r="AA56" s="2"/>
      <c r="AB56" s="2"/>
      <c r="AC56" s="2"/>
    </row>
    <row r="57" ht="12.75" customHeight="1">
      <c r="A57" s="1"/>
      <c r="B57" s="2"/>
      <c r="C57" s="2"/>
      <c r="D57" s="3"/>
      <c r="E57" s="2"/>
      <c r="F57" s="1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"/>
      <c r="X57" s="2"/>
      <c r="Y57" s="2"/>
      <c r="Z57" s="2"/>
      <c r="AA57" s="2"/>
      <c r="AB57" s="2"/>
      <c r="AC57" s="2"/>
    </row>
    <row r="58" ht="12.75" customHeight="1">
      <c r="A58" s="1"/>
      <c r="B58" s="2"/>
      <c r="C58" s="2"/>
      <c r="D58" s="3"/>
      <c r="E58" s="2"/>
      <c r="F58" s="1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"/>
      <c r="X58" s="2"/>
      <c r="Y58" s="2"/>
      <c r="Z58" s="2"/>
      <c r="AA58" s="2"/>
      <c r="AB58" s="2"/>
      <c r="AC58" s="2"/>
    </row>
    <row r="59" ht="12.75" customHeight="1">
      <c r="A59" s="1"/>
      <c r="B59" s="2"/>
      <c r="C59" s="2"/>
      <c r="D59" s="3"/>
      <c r="E59" s="2"/>
      <c r="F59" s="1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"/>
      <c r="X59" s="2"/>
      <c r="Y59" s="2"/>
      <c r="Z59" s="2"/>
      <c r="AA59" s="2"/>
      <c r="AB59" s="2"/>
      <c r="AC59" s="2"/>
    </row>
    <row r="60" ht="12.75" customHeight="1">
      <c r="A60" s="1"/>
      <c r="B60" s="2"/>
      <c r="C60" s="2"/>
      <c r="D60" s="3"/>
      <c r="E60" s="2"/>
      <c r="F60" s="1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"/>
      <c r="X60" s="2"/>
      <c r="Y60" s="2"/>
      <c r="Z60" s="2"/>
      <c r="AA60" s="2"/>
      <c r="AB60" s="2"/>
      <c r="AC60" s="2"/>
    </row>
    <row r="61" ht="12.75" customHeight="1">
      <c r="A61" s="1"/>
      <c r="B61" s="2"/>
      <c r="C61" s="2"/>
      <c r="D61" s="3"/>
      <c r="E61" s="2"/>
      <c r="F61" s="1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"/>
      <c r="X61" s="2"/>
      <c r="Y61" s="2"/>
      <c r="Z61" s="2"/>
      <c r="AA61" s="2"/>
      <c r="AB61" s="2"/>
      <c r="AC61" s="2"/>
    </row>
    <row r="62" ht="12.75" customHeight="1">
      <c r="A62" s="1"/>
      <c r="B62" s="2"/>
      <c r="C62" s="2"/>
      <c r="D62" s="3"/>
      <c r="E62" s="2"/>
      <c r="F62" s="1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/>
      <c r="X62" s="2"/>
      <c r="Y62" s="2"/>
      <c r="Z62" s="2"/>
      <c r="AA62" s="2"/>
      <c r="AB62" s="2"/>
      <c r="AC62" s="2"/>
    </row>
    <row r="63" ht="12.75" customHeight="1">
      <c r="A63" s="1"/>
      <c r="B63" s="2"/>
      <c r="C63" s="2"/>
      <c r="D63" s="3"/>
      <c r="E63" s="2"/>
      <c r="F63" s="1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  <c r="X63" s="2"/>
      <c r="Y63" s="2"/>
      <c r="Z63" s="2"/>
      <c r="AA63" s="2"/>
      <c r="AB63" s="2"/>
      <c r="AC63" s="2"/>
    </row>
    <row r="64" ht="12.75" customHeight="1">
      <c r="A64" s="1"/>
      <c r="B64" s="2"/>
      <c r="C64" s="2"/>
      <c r="D64" s="3"/>
      <c r="E64" s="2"/>
      <c r="F64" s="1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"/>
      <c r="X64" s="2"/>
      <c r="Y64" s="2"/>
      <c r="Z64" s="2"/>
      <c r="AA64" s="2"/>
      <c r="AB64" s="2"/>
      <c r="AC64" s="2"/>
    </row>
    <row r="65" ht="12.75" customHeight="1">
      <c r="A65" s="1"/>
      <c r="B65" s="2"/>
      <c r="C65" s="2"/>
      <c r="D65" s="3"/>
      <c r="E65" s="2"/>
      <c r="F65" s="1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2"/>
      <c r="X65" s="2"/>
      <c r="Y65" s="2"/>
      <c r="Z65" s="2"/>
      <c r="AA65" s="2"/>
      <c r="AB65" s="2"/>
      <c r="AC65" s="2"/>
    </row>
    <row r="66" ht="12.75" customHeight="1">
      <c r="A66" s="1"/>
      <c r="B66" s="2"/>
      <c r="C66" s="2"/>
      <c r="D66" s="3"/>
      <c r="E66" s="2"/>
      <c r="F66" s="1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2"/>
      <c r="X66" s="2"/>
      <c r="Y66" s="2"/>
      <c r="Z66" s="2"/>
      <c r="AA66" s="2"/>
      <c r="AB66" s="2"/>
      <c r="AC66" s="2"/>
    </row>
    <row r="67" ht="12.75" customHeight="1">
      <c r="A67" s="1"/>
      <c r="B67" s="2"/>
      <c r="C67" s="2"/>
      <c r="D67" s="3"/>
      <c r="E67" s="2"/>
      <c r="F67" s="1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2"/>
      <c r="X67" s="2"/>
      <c r="Y67" s="2"/>
      <c r="Z67" s="2"/>
      <c r="AA67" s="2"/>
      <c r="AB67" s="2"/>
      <c r="AC67" s="2"/>
    </row>
    <row r="68" ht="12.75" customHeight="1">
      <c r="A68" s="1"/>
      <c r="B68" s="2"/>
      <c r="C68" s="2"/>
      <c r="D68" s="3"/>
      <c r="E68" s="2"/>
      <c r="F68" s="1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2"/>
      <c r="X68" s="2"/>
      <c r="Y68" s="2"/>
      <c r="Z68" s="2"/>
      <c r="AA68" s="2"/>
      <c r="AB68" s="2"/>
      <c r="AC68" s="2"/>
    </row>
    <row r="69" ht="12.75" customHeight="1">
      <c r="A69" s="1"/>
      <c r="B69" s="2"/>
      <c r="C69" s="2"/>
      <c r="D69" s="3"/>
      <c r="E69" s="2"/>
      <c r="F69" s="1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2"/>
      <c r="Y69" s="2"/>
      <c r="Z69" s="2"/>
      <c r="AA69" s="2"/>
      <c r="AB69" s="2"/>
      <c r="AC69" s="2"/>
    </row>
    <row r="70" ht="12.75" customHeight="1">
      <c r="A70" s="1"/>
      <c r="B70" s="2"/>
      <c r="C70" s="2"/>
      <c r="D70" s="3"/>
      <c r="E70" s="2"/>
      <c r="F70" s="1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2"/>
      <c r="Y70" s="2"/>
      <c r="Z70" s="2"/>
      <c r="AA70" s="2"/>
      <c r="AB70" s="2"/>
      <c r="AC70" s="2"/>
    </row>
    <row r="71" ht="12.75" customHeight="1">
      <c r="A71" s="1"/>
      <c r="B71" s="2"/>
      <c r="C71" s="2"/>
      <c r="D71" s="3"/>
      <c r="E71" s="2"/>
      <c r="F71" s="1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2"/>
      <c r="Y71" s="2"/>
      <c r="Z71" s="2"/>
      <c r="AA71" s="2"/>
      <c r="AB71" s="2"/>
      <c r="AC71" s="2"/>
    </row>
    <row r="72" ht="12.75" customHeight="1">
      <c r="A72" s="1"/>
      <c r="B72" s="2"/>
      <c r="C72" s="2"/>
      <c r="D72" s="3"/>
      <c r="E72" s="2"/>
      <c r="F72" s="1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2"/>
      <c r="X72" s="2"/>
      <c r="Y72" s="2"/>
      <c r="Z72" s="2"/>
      <c r="AA72" s="2"/>
      <c r="AB72" s="2"/>
      <c r="AC72" s="2"/>
    </row>
    <row r="73" ht="12.75" customHeight="1">
      <c r="A73" s="1"/>
      <c r="B73" s="2"/>
      <c r="C73" s="2"/>
      <c r="D73" s="3"/>
      <c r="E73" s="2"/>
      <c r="F73" s="1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2"/>
      <c r="X73" s="2"/>
      <c r="Y73" s="2"/>
      <c r="Z73" s="2"/>
      <c r="AA73" s="2"/>
      <c r="AB73" s="2"/>
      <c r="AC73" s="2"/>
    </row>
    <row r="74" ht="12.75" customHeight="1">
      <c r="A74" s="1"/>
      <c r="B74" s="2"/>
      <c r="C74" s="2"/>
      <c r="D74" s="3"/>
      <c r="E74" s="2"/>
      <c r="F74" s="1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2"/>
      <c r="X74" s="2"/>
      <c r="Y74" s="2"/>
      <c r="Z74" s="2"/>
      <c r="AA74" s="2"/>
      <c r="AB74" s="2"/>
      <c r="AC74" s="2"/>
    </row>
    <row r="75" ht="12.75" customHeight="1">
      <c r="A75" s="1"/>
      <c r="B75" s="2"/>
      <c r="C75" s="2"/>
      <c r="D75" s="3"/>
      <c r="E75" s="2"/>
      <c r="F75" s="1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2"/>
      <c r="X75" s="2"/>
      <c r="Y75" s="2"/>
      <c r="Z75" s="2"/>
      <c r="AA75" s="2"/>
      <c r="AB75" s="2"/>
      <c r="AC75" s="2"/>
    </row>
    <row r="76" ht="12.75" customHeight="1">
      <c r="A76" s="1"/>
      <c r="B76" s="2"/>
      <c r="C76" s="2"/>
      <c r="D76" s="3"/>
      <c r="E76" s="2"/>
      <c r="F76" s="1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"/>
      <c r="X76" s="2"/>
      <c r="Y76" s="2"/>
      <c r="Z76" s="2"/>
      <c r="AA76" s="2"/>
      <c r="AB76" s="2"/>
      <c r="AC76" s="2"/>
    </row>
    <row r="77" ht="12.75" customHeight="1">
      <c r="A77" s="1"/>
      <c r="B77" s="2"/>
      <c r="C77" s="2"/>
      <c r="D77" s="3"/>
      <c r="E77" s="2"/>
      <c r="F77" s="1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2"/>
      <c r="X77" s="2"/>
      <c r="Y77" s="2"/>
      <c r="Z77" s="2"/>
      <c r="AA77" s="2"/>
      <c r="AB77" s="2"/>
      <c r="AC77" s="2"/>
    </row>
    <row r="78" ht="12.75" customHeight="1">
      <c r="A78" s="1"/>
      <c r="B78" s="2"/>
      <c r="C78" s="2"/>
      <c r="D78" s="3"/>
      <c r="E78" s="2"/>
      <c r="F78" s="1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2"/>
      <c r="X78" s="2"/>
      <c r="Y78" s="2"/>
      <c r="Z78" s="2"/>
      <c r="AA78" s="2"/>
      <c r="AB78" s="2"/>
      <c r="AC78" s="2"/>
    </row>
    <row r="79" ht="12.75" customHeight="1">
      <c r="A79" s="1"/>
      <c r="B79" s="2"/>
      <c r="C79" s="2"/>
      <c r="D79" s="3"/>
      <c r="E79" s="2"/>
      <c r="F79" s="1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2"/>
      <c r="X79" s="2"/>
      <c r="Y79" s="2"/>
      <c r="Z79" s="2"/>
      <c r="AA79" s="2"/>
      <c r="AB79" s="2"/>
      <c r="AC79" s="2"/>
    </row>
    <row r="80" ht="12.75" customHeight="1">
      <c r="A80" s="1"/>
      <c r="B80" s="2"/>
      <c r="C80" s="2"/>
      <c r="D80" s="3"/>
      <c r="E80" s="2"/>
      <c r="F80" s="1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2"/>
      <c r="X80" s="2"/>
      <c r="Y80" s="2"/>
      <c r="Z80" s="2"/>
      <c r="AA80" s="2"/>
      <c r="AB80" s="2"/>
      <c r="AC80" s="2"/>
    </row>
    <row r="81" ht="12.75" customHeight="1">
      <c r="A81" s="1"/>
      <c r="B81" s="2"/>
      <c r="C81" s="2"/>
      <c r="D81" s="3"/>
      <c r="E81" s="2"/>
      <c r="F81" s="1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2"/>
      <c r="X81" s="2"/>
      <c r="Y81" s="2"/>
      <c r="Z81" s="2"/>
      <c r="AA81" s="2"/>
      <c r="AB81" s="2"/>
      <c r="AC81" s="2"/>
    </row>
    <row r="82" ht="12.75" customHeight="1">
      <c r="A82" s="1"/>
      <c r="B82" s="2"/>
      <c r="C82" s="2"/>
      <c r="D82" s="3"/>
      <c r="E82" s="2"/>
      <c r="F82" s="1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2"/>
      <c r="X82" s="2"/>
      <c r="Y82" s="2"/>
      <c r="Z82" s="2"/>
      <c r="AA82" s="2"/>
      <c r="AB82" s="2"/>
      <c r="AC82" s="2"/>
    </row>
    <row r="83" ht="12.75" customHeight="1">
      <c r="A83" s="1"/>
      <c r="B83" s="2"/>
      <c r="C83" s="2"/>
      <c r="D83" s="3"/>
      <c r="E83" s="2"/>
      <c r="F83" s="1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2"/>
      <c r="X83" s="2"/>
      <c r="Y83" s="2"/>
      <c r="Z83" s="2"/>
      <c r="AA83" s="2"/>
      <c r="AB83" s="2"/>
      <c r="AC83" s="2"/>
    </row>
    <row r="84" ht="12.75" customHeight="1">
      <c r="A84" s="1"/>
      <c r="B84" s="2"/>
      <c r="C84" s="2"/>
      <c r="D84" s="3"/>
      <c r="E84" s="2"/>
      <c r="F84" s="1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2"/>
      <c r="X84" s="2"/>
      <c r="Y84" s="2"/>
      <c r="Z84" s="2"/>
      <c r="AA84" s="2"/>
      <c r="AB84" s="2"/>
      <c r="AC84" s="2"/>
    </row>
    <row r="85" ht="12.75" customHeight="1">
      <c r="A85" s="1"/>
      <c r="B85" s="2"/>
      <c r="C85" s="2"/>
      <c r="D85" s="3"/>
      <c r="E85" s="2"/>
      <c r="F85" s="1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2"/>
      <c r="X85" s="2"/>
      <c r="Y85" s="2"/>
      <c r="Z85" s="2"/>
      <c r="AA85" s="2"/>
      <c r="AB85" s="2"/>
      <c r="AC85" s="2"/>
    </row>
    <row r="86" ht="12.75" customHeight="1">
      <c r="A86" s="1"/>
      <c r="B86" s="2"/>
      <c r="C86" s="2"/>
      <c r="D86" s="3"/>
      <c r="E86" s="2"/>
      <c r="F86" s="1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2"/>
      <c r="X86" s="2"/>
      <c r="Y86" s="2"/>
      <c r="Z86" s="2"/>
      <c r="AA86" s="2"/>
      <c r="AB86" s="2"/>
      <c r="AC86" s="2"/>
    </row>
    <row r="87" ht="12.75" customHeight="1">
      <c r="A87" s="1"/>
      <c r="B87" s="2"/>
      <c r="C87" s="2"/>
      <c r="D87" s="3"/>
      <c r="E87" s="2"/>
      <c r="F87" s="1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2"/>
      <c r="X87" s="2"/>
      <c r="Y87" s="2"/>
      <c r="Z87" s="2"/>
      <c r="AA87" s="2"/>
      <c r="AB87" s="2"/>
      <c r="AC87" s="2"/>
    </row>
    <row r="88" ht="12.75" customHeight="1">
      <c r="A88" s="1"/>
      <c r="B88" s="2"/>
      <c r="C88" s="2"/>
      <c r="D88" s="3"/>
      <c r="E88" s="2"/>
      <c r="F88" s="1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2"/>
      <c r="X88" s="2"/>
      <c r="Y88" s="2"/>
      <c r="Z88" s="2"/>
      <c r="AA88" s="2"/>
      <c r="AB88" s="2"/>
      <c r="AC88" s="2"/>
    </row>
    <row r="89" ht="12.75" customHeight="1">
      <c r="A89" s="1"/>
      <c r="B89" s="2"/>
      <c r="C89" s="2"/>
      <c r="D89" s="3"/>
      <c r="E89" s="2"/>
      <c r="F89" s="1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2"/>
      <c r="X89" s="2"/>
      <c r="Y89" s="2"/>
      <c r="Z89" s="2"/>
      <c r="AA89" s="2"/>
      <c r="AB89" s="2"/>
      <c r="AC89" s="2"/>
    </row>
    <row r="90" ht="12.75" customHeight="1">
      <c r="A90" s="1"/>
      <c r="B90" s="2"/>
      <c r="C90" s="2"/>
      <c r="D90" s="3"/>
      <c r="E90" s="2"/>
      <c r="F90" s="1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2"/>
      <c r="X90" s="2"/>
      <c r="Y90" s="2"/>
      <c r="Z90" s="2"/>
      <c r="AA90" s="2"/>
      <c r="AB90" s="2"/>
      <c r="AC90" s="2"/>
    </row>
    <row r="91" ht="12.75" customHeight="1">
      <c r="A91" s="1"/>
      <c r="B91" s="2"/>
      <c r="C91" s="2"/>
      <c r="D91" s="3"/>
      <c r="E91" s="2"/>
      <c r="F91" s="1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2"/>
      <c r="X91" s="2"/>
      <c r="Y91" s="2"/>
      <c r="Z91" s="2"/>
      <c r="AA91" s="2"/>
      <c r="AB91" s="2"/>
      <c r="AC91" s="2"/>
    </row>
    <row r="92" ht="12.75" customHeight="1">
      <c r="A92" s="1"/>
      <c r="B92" s="2"/>
      <c r="C92" s="2"/>
      <c r="D92" s="3"/>
      <c r="E92" s="2"/>
      <c r="F92" s="1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2"/>
      <c r="X92" s="2"/>
      <c r="Y92" s="2"/>
      <c r="Z92" s="2"/>
      <c r="AA92" s="2"/>
      <c r="AB92" s="2"/>
      <c r="AC92" s="2"/>
    </row>
    <row r="93" ht="12.75" customHeight="1">
      <c r="A93" s="1"/>
      <c r="B93" s="2"/>
      <c r="C93" s="2"/>
      <c r="D93" s="3"/>
      <c r="E93" s="2"/>
      <c r="F93" s="1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2"/>
      <c r="X93" s="2"/>
      <c r="Y93" s="2"/>
      <c r="Z93" s="2"/>
      <c r="AA93" s="2"/>
      <c r="AB93" s="2"/>
      <c r="AC93" s="2"/>
    </row>
    <row r="94" ht="12.75" customHeight="1">
      <c r="A94" s="1"/>
      <c r="B94" s="2"/>
      <c r="C94" s="2"/>
      <c r="D94" s="3"/>
      <c r="E94" s="2"/>
      <c r="F94" s="1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2"/>
      <c r="X94" s="2"/>
      <c r="Y94" s="2"/>
      <c r="Z94" s="2"/>
      <c r="AA94" s="2"/>
      <c r="AB94" s="2"/>
      <c r="AC94" s="2"/>
    </row>
    <row r="95" ht="12.75" customHeight="1">
      <c r="A95" s="1"/>
      <c r="B95" s="2"/>
      <c r="C95" s="2"/>
      <c r="D95" s="3"/>
      <c r="E95" s="2"/>
      <c r="F95" s="1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2"/>
      <c r="X95" s="2"/>
      <c r="Y95" s="2"/>
      <c r="Z95" s="2"/>
      <c r="AA95" s="2"/>
      <c r="AB95" s="2"/>
      <c r="AC95" s="2"/>
    </row>
    <row r="96" ht="12.75" customHeight="1">
      <c r="A96" s="1"/>
      <c r="B96" s="2"/>
      <c r="C96" s="2"/>
      <c r="D96" s="3"/>
      <c r="E96" s="2"/>
      <c r="F96" s="1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2"/>
      <c r="X96" s="2"/>
      <c r="Y96" s="2"/>
      <c r="Z96" s="2"/>
      <c r="AA96" s="2"/>
      <c r="AB96" s="2"/>
      <c r="AC96" s="2"/>
    </row>
    <row r="97" ht="12.75" customHeight="1">
      <c r="A97" s="1"/>
      <c r="B97" s="2"/>
      <c r="C97" s="2"/>
      <c r="D97" s="3"/>
      <c r="E97" s="2"/>
      <c r="F97" s="1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2"/>
      <c r="X97" s="2"/>
      <c r="Y97" s="2"/>
      <c r="Z97" s="2"/>
      <c r="AA97" s="2"/>
      <c r="AB97" s="2"/>
      <c r="AC97" s="2"/>
    </row>
    <row r="98" ht="12.75" customHeight="1">
      <c r="A98" s="1"/>
      <c r="B98" s="2"/>
      <c r="C98" s="2"/>
      <c r="D98" s="3"/>
      <c r="E98" s="2"/>
      <c r="F98" s="1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2"/>
      <c r="X98" s="2"/>
      <c r="Y98" s="2"/>
      <c r="Z98" s="2"/>
      <c r="AA98" s="2"/>
      <c r="AB98" s="2"/>
      <c r="AC98" s="2"/>
    </row>
    <row r="99" ht="12.75" customHeight="1">
      <c r="A99" s="1"/>
      <c r="B99" s="2"/>
      <c r="C99" s="2"/>
      <c r="D99" s="3"/>
      <c r="E99" s="2"/>
      <c r="F99" s="1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2"/>
      <c r="X99" s="2"/>
      <c r="Y99" s="2"/>
      <c r="Z99" s="2"/>
      <c r="AA99" s="2"/>
      <c r="AB99" s="2"/>
      <c r="AC99" s="2"/>
    </row>
    <row r="100" ht="12.75" customHeight="1">
      <c r="A100" s="1"/>
      <c r="B100" s="2"/>
      <c r="C100" s="2"/>
      <c r="D100" s="3"/>
      <c r="E100" s="2"/>
      <c r="F100" s="1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2"/>
      <c r="X100" s="2"/>
      <c r="Y100" s="2"/>
      <c r="Z100" s="2"/>
      <c r="AA100" s="2"/>
      <c r="AB100" s="2"/>
      <c r="AC100" s="2"/>
    </row>
    <row r="101" ht="12.75" customHeight="1">
      <c r="A101" s="1"/>
      <c r="B101" s="2"/>
      <c r="C101" s="2"/>
      <c r="D101" s="3"/>
      <c r="E101" s="2"/>
      <c r="F101" s="1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2"/>
      <c r="X101" s="2"/>
      <c r="Y101" s="2"/>
      <c r="Z101" s="2"/>
      <c r="AA101" s="2"/>
      <c r="AB101" s="2"/>
      <c r="AC101" s="2"/>
    </row>
    <row r="102" ht="12.75" customHeight="1">
      <c r="A102" s="1"/>
      <c r="B102" s="2"/>
      <c r="C102" s="2"/>
      <c r="D102" s="3"/>
      <c r="E102" s="2"/>
      <c r="F102" s="1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2"/>
      <c r="X102" s="2"/>
      <c r="Y102" s="2"/>
      <c r="Z102" s="2"/>
      <c r="AA102" s="2"/>
      <c r="AB102" s="2"/>
      <c r="AC102" s="2"/>
    </row>
    <row r="103" ht="12.75" customHeight="1">
      <c r="A103" s="1"/>
      <c r="B103" s="2"/>
      <c r="C103" s="2"/>
      <c r="D103" s="3"/>
      <c r="E103" s="2"/>
      <c r="F103" s="1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2"/>
      <c r="X103" s="2"/>
      <c r="Y103" s="2"/>
      <c r="Z103" s="2"/>
      <c r="AA103" s="2"/>
      <c r="AB103" s="2"/>
      <c r="AC103" s="2"/>
    </row>
    <row r="104" ht="12.75" customHeight="1">
      <c r="A104" s="1"/>
      <c r="B104" s="2"/>
      <c r="C104" s="2"/>
      <c r="D104" s="3"/>
      <c r="E104" s="2"/>
      <c r="F104" s="1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2"/>
      <c r="X104" s="2"/>
      <c r="Y104" s="2"/>
      <c r="Z104" s="2"/>
      <c r="AA104" s="2"/>
      <c r="AB104" s="2"/>
      <c r="AC104" s="2"/>
    </row>
    <row r="105" ht="12.75" customHeight="1">
      <c r="A105" s="1"/>
      <c r="B105" s="2"/>
      <c r="C105" s="2"/>
      <c r="D105" s="3"/>
      <c r="E105" s="2"/>
      <c r="F105" s="1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2"/>
      <c r="X105" s="2"/>
      <c r="Y105" s="2"/>
      <c r="Z105" s="2"/>
      <c r="AA105" s="2"/>
      <c r="AB105" s="2"/>
      <c r="AC105" s="2"/>
    </row>
    <row r="106" ht="12.75" customHeight="1">
      <c r="A106" s="1"/>
      <c r="B106" s="2"/>
      <c r="C106" s="2"/>
      <c r="D106" s="3"/>
      <c r="E106" s="2"/>
      <c r="F106" s="1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2"/>
      <c r="X106" s="2"/>
      <c r="Y106" s="2"/>
      <c r="Z106" s="2"/>
      <c r="AA106" s="2"/>
      <c r="AB106" s="2"/>
      <c r="AC106" s="2"/>
    </row>
    <row r="107" ht="12.75" customHeight="1">
      <c r="A107" s="1"/>
      <c r="B107" s="2"/>
      <c r="C107" s="2"/>
      <c r="D107" s="3"/>
      <c r="E107" s="2"/>
      <c r="F107" s="1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2"/>
      <c r="X107" s="2"/>
      <c r="Y107" s="2"/>
      <c r="Z107" s="2"/>
      <c r="AA107" s="2"/>
      <c r="AB107" s="2"/>
      <c r="AC107" s="2"/>
    </row>
    <row r="108" ht="12.75" customHeight="1">
      <c r="A108" s="1"/>
      <c r="B108" s="2"/>
      <c r="C108" s="2"/>
      <c r="D108" s="3"/>
      <c r="E108" s="2"/>
      <c r="F108" s="1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2"/>
      <c r="X108" s="2"/>
      <c r="Y108" s="2"/>
      <c r="Z108" s="2"/>
      <c r="AA108" s="2"/>
      <c r="AB108" s="2"/>
      <c r="AC108" s="2"/>
    </row>
    <row r="109" ht="12.75" customHeight="1">
      <c r="A109" s="1"/>
      <c r="B109" s="2"/>
      <c r="C109" s="2"/>
      <c r="D109" s="3"/>
      <c r="E109" s="2"/>
      <c r="F109" s="1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2"/>
      <c r="X109" s="2"/>
      <c r="Y109" s="2"/>
      <c r="Z109" s="2"/>
      <c r="AA109" s="2"/>
      <c r="AB109" s="2"/>
      <c r="AC109" s="2"/>
    </row>
    <row r="110" ht="12.75" customHeight="1">
      <c r="A110" s="1"/>
      <c r="B110" s="2"/>
      <c r="C110" s="2"/>
      <c r="D110" s="3"/>
      <c r="E110" s="2"/>
      <c r="F110" s="1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2"/>
      <c r="X110" s="2"/>
      <c r="Y110" s="2"/>
      <c r="Z110" s="2"/>
      <c r="AA110" s="2"/>
      <c r="AB110" s="2"/>
      <c r="AC110" s="2"/>
    </row>
    <row r="111" ht="12.75" customHeight="1">
      <c r="A111" s="1"/>
      <c r="B111" s="2"/>
      <c r="C111" s="2"/>
      <c r="D111" s="3"/>
      <c r="E111" s="2"/>
      <c r="F111" s="1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2"/>
      <c r="X111" s="2"/>
      <c r="Y111" s="2"/>
      <c r="Z111" s="2"/>
      <c r="AA111" s="2"/>
      <c r="AB111" s="2"/>
      <c r="AC111" s="2"/>
    </row>
    <row r="112" ht="12.75" customHeight="1">
      <c r="A112" s="1"/>
      <c r="B112" s="2"/>
      <c r="C112" s="2"/>
      <c r="D112" s="3"/>
      <c r="E112" s="2"/>
      <c r="F112" s="1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2"/>
      <c r="X112" s="2"/>
      <c r="Y112" s="2"/>
      <c r="Z112" s="2"/>
      <c r="AA112" s="2"/>
      <c r="AB112" s="2"/>
      <c r="AC112" s="2"/>
    </row>
    <row r="113" ht="12.75" customHeight="1">
      <c r="A113" s="1"/>
      <c r="B113" s="2"/>
      <c r="C113" s="2"/>
      <c r="D113" s="3"/>
      <c r="E113" s="2"/>
      <c r="F113" s="1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2"/>
      <c r="X113" s="2"/>
      <c r="Y113" s="2"/>
      <c r="Z113" s="2"/>
      <c r="AA113" s="2"/>
      <c r="AB113" s="2"/>
      <c r="AC113" s="2"/>
    </row>
    <row r="114" ht="12.75" customHeight="1">
      <c r="A114" s="1"/>
      <c r="B114" s="2"/>
      <c r="C114" s="2"/>
      <c r="D114" s="3"/>
      <c r="E114" s="2"/>
      <c r="F114" s="1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2"/>
      <c r="X114" s="2"/>
      <c r="Y114" s="2"/>
      <c r="Z114" s="2"/>
      <c r="AA114" s="2"/>
      <c r="AB114" s="2"/>
      <c r="AC114" s="2"/>
    </row>
    <row r="115" ht="12.75" customHeight="1">
      <c r="A115" s="1"/>
      <c r="B115" s="2"/>
      <c r="C115" s="2"/>
      <c r="D115" s="3"/>
      <c r="E115" s="2"/>
      <c r="F115" s="1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2"/>
      <c r="X115" s="2"/>
      <c r="Y115" s="2"/>
      <c r="Z115" s="2"/>
      <c r="AA115" s="2"/>
      <c r="AB115" s="2"/>
      <c r="AC115" s="2"/>
    </row>
    <row r="116" ht="12.75" customHeight="1">
      <c r="A116" s="1"/>
      <c r="B116" s="2"/>
      <c r="C116" s="2"/>
      <c r="D116" s="3"/>
      <c r="E116" s="2"/>
      <c r="F116" s="1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2"/>
      <c r="X116" s="2"/>
      <c r="Y116" s="2"/>
      <c r="Z116" s="2"/>
      <c r="AA116" s="2"/>
      <c r="AB116" s="2"/>
      <c r="AC116" s="2"/>
    </row>
    <row r="117" ht="12.75" customHeight="1">
      <c r="A117" s="1"/>
      <c r="B117" s="2"/>
      <c r="C117" s="2"/>
      <c r="D117" s="3"/>
      <c r="E117" s="2"/>
      <c r="F117" s="1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2"/>
      <c r="X117" s="2"/>
      <c r="Y117" s="2"/>
      <c r="Z117" s="2"/>
      <c r="AA117" s="2"/>
      <c r="AB117" s="2"/>
      <c r="AC117" s="2"/>
    </row>
    <row r="118" ht="12.75" customHeight="1">
      <c r="A118" s="1"/>
      <c r="B118" s="2"/>
      <c r="C118" s="2"/>
      <c r="D118" s="3"/>
      <c r="E118" s="2"/>
      <c r="F118" s="1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2"/>
      <c r="X118" s="2"/>
      <c r="Y118" s="2"/>
      <c r="Z118" s="2"/>
      <c r="AA118" s="2"/>
      <c r="AB118" s="2"/>
      <c r="AC118" s="2"/>
    </row>
    <row r="119" ht="12.75" customHeight="1">
      <c r="A119" s="1"/>
      <c r="B119" s="2"/>
      <c r="C119" s="2"/>
      <c r="D119" s="3"/>
      <c r="E119" s="2"/>
      <c r="F119" s="1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2"/>
      <c r="X119" s="2"/>
      <c r="Y119" s="2"/>
      <c r="Z119" s="2"/>
      <c r="AA119" s="2"/>
      <c r="AB119" s="2"/>
      <c r="AC119" s="2"/>
    </row>
    <row r="120" ht="12.75" customHeight="1">
      <c r="A120" s="1"/>
      <c r="B120" s="2"/>
      <c r="C120" s="2"/>
      <c r="D120" s="3"/>
      <c r="E120" s="2"/>
      <c r="F120" s="1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2"/>
      <c r="X120" s="2"/>
      <c r="Y120" s="2"/>
      <c r="Z120" s="2"/>
      <c r="AA120" s="2"/>
      <c r="AB120" s="2"/>
      <c r="AC120" s="2"/>
    </row>
    <row r="121" ht="12.75" customHeight="1">
      <c r="A121" s="1"/>
      <c r="B121" s="2"/>
      <c r="C121" s="2"/>
      <c r="D121" s="3"/>
      <c r="E121" s="2"/>
      <c r="F121" s="1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"/>
      <c r="X121" s="2"/>
      <c r="Y121" s="2"/>
      <c r="Z121" s="2"/>
      <c r="AA121" s="2"/>
      <c r="AB121" s="2"/>
      <c r="AC121" s="2"/>
    </row>
    <row r="122" ht="12.75" customHeight="1">
      <c r="A122" s="1"/>
      <c r="B122" s="2"/>
      <c r="C122" s="2"/>
      <c r="D122" s="3"/>
      <c r="E122" s="2"/>
      <c r="F122" s="1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2"/>
      <c r="X122" s="2"/>
      <c r="Y122" s="2"/>
      <c r="Z122" s="2"/>
      <c r="AA122" s="2"/>
      <c r="AB122" s="2"/>
      <c r="AC122" s="2"/>
    </row>
    <row r="123" ht="12.75" customHeight="1">
      <c r="A123" s="1"/>
      <c r="B123" s="2"/>
      <c r="C123" s="2"/>
      <c r="D123" s="3"/>
      <c r="E123" s="2"/>
      <c r="F123" s="1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2"/>
      <c r="X123" s="2"/>
      <c r="Y123" s="2"/>
      <c r="Z123" s="2"/>
      <c r="AA123" s="2"/>
      <c r="AB123" s="2"/>
      <c r="AC123" s="2"/>
    </row>
    <row r="124" ht="12.75" customHeight="1">
      <c r="A124" s="1"/>
      <c r="B124" s="2"/>
      <c r="C124" s="2"/>
      <c r="D124" s="3"/>
      <c r="E124" s="2"/>
      <c r="F124" s="1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2"/>
      <c r="X124" s="2"/>
      <c r="Y124" s="2"/>
      <c r="Z124" s="2"/>
      <c r="AA124" s="2"/>
      <c r="AB124" s="2"/>
      <c r="AC124" s="2"/>
    </row>
    <row r="125" ht="12.75" customHeight="1">
      <c r="A125" s="1"/>
      <c r="B125" s="2"/>
      <c r="C125" s="2"/>
      <c r="D125" s="3"/>
      <c r="E125" s="2"/>
      <c r="F125" s="1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2"/>
      <c r="X125" s="2"/>
      <c r="Y125" s="2"/>
      <c r="Z125" s="2"/>
      <c r="AA125" s="2"/>
      <c r="AB125" s="2"/>
      <c r="AC125" s="2"/>
    </row>
    <row r="126" ht="12.75" customHeight="1">
      <c r="A126" s="1"/>
      <c r="B126" s="2"/>
      <c r="C126" s="2"/>
      <c r="D126" s="3"/>
      <c r="E126" s="2"/>
      <c r="F126" s="1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2"/>
      <c r="X126" s="2"/>
      <c r="Y126" s="2"/>
      <c r="Z126" s="2"/>
      <c r="AA126" s="2"/>
      <c r="AB126" s="2"/>
      <c r="AC126" s="2"/>
    </row>
    <row r="127" ht="12.75" customHeight="1">
      <c r="A127" s="1"/>
      <c r="B127" s="2"/>
      <c r="C127" s="2"/>
      <c r="D127" s="3"/>
      <c r="E127" s="2"/>
      <c r="F127" s="1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2"/>
      <c r="X127" s="2"/>
      <c r="Y127" s="2"/>
      <c r="Z127" s="2"/>
      <c r="AA127" s="2"/>
      <c r="AB127" s="2"/>
      <c r="AC127" s="2"/>
    </row>
    <row r="128" ht="12.75" customHeight="1">
      <c r="A128" s="1"/>
      <c r="B128" s="2"/>
      <c r="C128" s="2"/>
      <c r="D128" s="3"/>
      <c r="E128" s="2"/>
      <c r="F128" s="1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2"/>
      <c r="X128" s="2"/>
      <c r="Y128" s="2"/>
      <c r="Z128" s="2"/>
      <c r="AA128" s="2"/>
      <c r="AB128" s="2"/>
      <c r="AC128" s="2"/>
    </row>
    <row r="129" ht="12.75" customHeight="1">
      <c r="A129" s="1"/>
      <c r="B129" s="2"/>
      <c r="C129" s="2"/>
      <c r="D129" s="3"/>
      <c r="E129" s="2"/>
      <c r="F129" s="1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2"/>
      <c r="X129" s="2"/>
      <c r="Y129" s="2"/>
      <c r="Z129" s="2"/>
      <c r="AA129" s="2"/>
      <c r="AB129" s="2"/>
      <c r="AC129" s="2"/>
    </row>
    <row r="130" ht="12.75" customHeight="1">
      <c r="A130" s="1"/>
      <c r="B130" s="2"/>
      <c r="C130" s="2"/>
      <c r="D130" s="3"/>
      <c r="E130" s="2"/>
      <c r="F130" s="1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2"/>
      <c r="X130" s="2"/>
      <c r="Y130" s="2"/>
      <c r="Z130" s="2"/>
      <c r="AA130" s="2"/>
      <c r="AB130" s="2"/>
      <c r="AC130" s="2"/>
    </row>
    <row r="131" ht="12.75" customHeight="1">
      <c r="A131" s="1"/>
      <c r="B131" s="2"/>
      <c r="C131" s="2"/>
      <c r="D131" s="3"/>
      <c r="E131" s="2"/>
      <c r="F131" s="1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2"/>
      <c r="X131" s="2"/>
      <c r="Y131" s="2"/>
      <c r="Z131" s="2"/>
      <c r="AA131" s="2"/>
      <c r="AB131" s="2"/>
      <c r="AC131" s="2"/>
    </row>
    <row r="132" ht="12.75" customHeight="1">
      <c r="A132" s="1"/>
      <c r="B132" s="2"/>
      <c r="C132" s="2"/>
      <c r="D132" s="3"/>
      <c r="E132" s="2"/>
      <c r="F132" s="1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2"/>
      <c r="X132" s="2"/>
      <c r="Y132" s="2"/>
      <c r="Z132" s="2"/>
      <c r="AA132" s="2"/>
      <c r="AB132" s="2"/>
      <c r="AC132" s="2"/>
    </row>
    <row r="133" ht="12.75" customHeight="1">
      <c r="A133" s="1"/>
      <c r="B133" s="2"/>
      <c r="C133" s="2"/>
      <c r="D133" s="3"/>
      <c r="E133" s="2"/>
      <c r="F133" s="1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2"/>
      <c r="X133" s="2"/>
      <c r="Y133" s="2"/>
      <c r="Z133" s="2"/>
      <c r="AA133" s="2"/>
      <c r="AB133" s="2"/>
      <c r="AC133" s="2"/>
    </row>
    <row r="134" ht="12.75" customHeight="1">
      <c r="A134" s="1"/>
      <c r="B134" s="2"/>
      <c r="C134" s="2"/>
      <c r="D134" s="3"/>
      <c r="E134" s="2"/>
      <c r="F134" s="1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2"/>
      <c r="X134" s="2"/>
      <c r="Y134" s="2"/>
      <c r="Z134" s="2"/>
      <c r="AA134" s="2"/>
      <c r="AB134" s="2"/>
      <c r="AC134" s="2"/>
    </row>
    <row r="135" ht="12.75" customHeight="1">
      <c r="A135" s="1"/>
      <c r="B135" s="2"/>
      <c r="C135" s="2"/>
      <c r="D135" s="3"/>
      <c r="E135" s="2"/>
      <c r="F135" s="1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2"/>
      <c r="X135" s="2"/>
      <c r="Y135" s="2"/>
      <c r="Z135" s="2"/>
      <c r="AA135" s="2"/>
      <c r="AB135" s="2"/>
      <c r="AC135" s="2"/>
    </row>
    <row r="136" ht="12.75" customHeight="1">
      <c r="A136" s="1"/>
      <c r="B136" s="2"/>
      <c r="C136" s="2"/>
      <c r="D136" s="3"/>
      <c r="E136" s="2"/>
      <c r="F136" s="1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2"/>
      <c r="X136" s="2"/>
      <c r="Y136" s="2"/>
      <c r="Z136" s="2"/>
      <c r="AA136" s="2"/>
      <c r="AB136" s="2"/>
      <c r="AC136" s="2"/>
    </row>
    <row r="137" ht="12.75" customHeight="1">
      <c r="A137" s="1"/>
      <c r="B137" s="2"/>
      <c r="C137" s="2"/>
      <c r="D137" s="3"/>
      <c r="E137" s="2"/>
      <c r="F137" s="1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2"/>
      <c r="X137" s="2"/>
      <c r="Y137" s="2"/>
      <c r="Z137" s="2"/>
      <c r="AA137" s="2"/>
      <c r="AB137" s="2"/>
      <c r="AC137" s="2"/>
    </row>
    <row r="138" ht="12.75" customHeight="1">
      <c r="A138" s="1"/>
      <c r="B138" s="2"/>
      <c r="C138" s="2"/>
      <c r="D138" s="3"/>
      <c r="E138" s="2"/>
      <c r="F138" s="1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2"/>
      <c r="X138" s="2"/>
      <c r="Y138" s="2"/>
      <c r="Z138" s="2"/>
      <c r="AA138" s="2"/>
      <c r="AB138" s="2"/>
      <c r="AC138" s="2"/>
    </row>
    <row r="139" ht="12.75" customHeight="1">
      <c r="A139" s="1"/>
      <c r="B139" s="2"/>
      <c r="C139" s="2"/>
      <c r="D139" s="3"/>
      <c r="E139" s="2"/>
      <c r="F139" s="1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2"/>
      <c r="X139" s="2"/>
      <c r="Y139" s="2"/>
      <c r="Z139" s="2"/>
      <c r="AA139" s="2"/>
      <c r="AB139" s="2"/>
      <c r="AC139" s="2"/>
    </row>
    <row r="140" ht="12.75" customHeight="1">
      <c r="A140" s="1"/>
      <c r="B140" s="2"/>
      <c r="C140" s="2"/>
      <c r="D140" s="3"/>
      <c r="E140" s="2"/>
      <c r="F140" s="1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2"/>
      <c r="X140" s="2"/>
      <c r="Y140" s="2"/>
      <c r="Z140" s="2"/>
      <c r="AA140" s="2"/>
      <c r="AB140" s="2"/>
      <c r="AC140" s="2"/>
    </row>
    <row r="141" ht="12.75" customHeight="1">
      <c r="A141" s="1"/>
      <c r="B141" s="2"/>
      <c r="C141" s="2"/>
      <c r="D141" s="3"/>
      <c r="E141" s="2"/>
      <c r="F141" s="1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2"/>
      <c r="X141" s="2"/>
      <c r="Y141" s="2"/>
      <c r="Z141" s="2"/>
      <c r="AA141" s="2"/>
      <c r="AB141" s="2"/>
      <c r="AC141" s="2"/>
    </row>
    <row r="142" ht="12.75" customHeight="1">
      <c r="A142" s="1"/>
      <c r="B142" s="2"/>
      <c r="C142" s="2"/>
      <c r="D142" s="3"/>
      <c r="E142" s="2"/>
      <c r="F142" s="1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2"/>
      <c r="X142" s="2"/>
      <c r="Y142" s="2"/>
      <c r="Z142" s="2"/>
      <c r="AA142" s="2"/>
      <c r="AB142" s="2"/>
      <c r="AC142" s="2"/>
    </row>
    <row r="143" ht="12.75" customHeight="1">
      <c r="A143" s="1"/>
      <c r="B143" s="2"/>
      <c r="C143" s="2"/>
      <c r="D143" s="3"/>
      <c r="E143" s="2"/>
      <c r="F143" s="1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2"/>
      <c r="X143" s="2"/>
      <c r="Y143" s="2"/>
      <c r="Z143" s="2"/>
      <c r="AA143" s="2"/>
      <c r="AB143" s="2"/>
      <c r="AC143" s="2"/>
    </row>
    <row r="144" ht="12.75" customHeight="1">
      <c r="A144" s="1"/>
      <c r="B144" s="2"/>
      <c r="C144" s="2"/>
      <c r="D144" s="3"/>
      <c r="E144" s="2"/>
      <c r="F144" s="1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2"/>
      <c r="X144" s="2"/>
      <c r="Y144" s="2"/>
      <c r="Z144" s="2"/>
      <c r="AA144" s="2"/>
      <c r="AB144" s="2"/>
      <c r="AC144" s="2"/>
    </row>
    <row r="145" ht="12.75" customHeight="1">
      <c r="A145" s="1"/>
      <c r="B145" s="2"/>
      <c r="C145" s="2"/>
      <c r="D145" s="3"/>
      <c r="E145" s="2"/>
      <c r="F145" s="1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2"/>
      <c r="X145" s="2"/>
      <c r="Y145" s="2"/>
      <c r="Z145" s="2"/>
      <c r="AA145" s="2"/>
      <c r="AB145" s="2"/>
      <c r="AC145" s="2"/>
    </row>
    <row r="146" ht="12.75" customHeight="1">
      <c r="A146" s="1"/>
      <c r="B146" s="2"/>
      <c r="C146" s="2"/>
      <c r="D146" s="3"/>
      <c r="E146" s="2"/>
      <c r="F146" s="1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2"/>
      <c r="X146" s="2"/>
      <c r="Y146" s="2"/>
      <c r="Z146" s="2"/>
      <c r="AA146" s="2"/>
      <c r="AB146" s="2"/>
      <c r="AC146" s="2"/>
    </row>
    <row r="147" ht="12.75" customHeight="1">
      <c r="A147" s="1"/>
      <c r="B147" s="2"/>
      <c r="C147" s="2"/>
      <c r="D147" s="3"/>
      <c r="E147" s="2"/>
      <c r="F147" s="1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2"/>
      <c r="X147" s="2"/>
      <c r="Y147" s="2"/>
      <c r="Z147" s="2"/>
      <c r="AA147" s="2"/>
      <c r="AB147" s="2"/>
      <c r="AC147" s="2"/>
    </row>
    <row r="148" ht="12.75" customHeight="1">
      <c r="A148" s="1"/>
      <c r="B148" s="2"/>
      <c r="C148" s="2"/>
      <c r="D148" s="3"/>
      <c r="E148" s="2"/>
      <c r="F148" s="1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2"/>
      <c r="X148" s="2"/>
      <c r="Y148" s="2"/>
      <c r="Z148" s="2"/>
      <c r="AA148" s="2"/>
      <c r="AB148" s="2"/>
      <c r="AC148" s="2"/>
    </row>
    <row r="149" ht="12.75" customHeight="1">
      <c r="A149" s="1"/>
      <c r="B149" s="2"/>
      <c r="C149" s="2"/>
      <c r="D149" s="3"/>
      <c r="E149" s="2"/>
      <c r="F149" s="1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2"/>
      <c r="X149" s="2"/>
      <c r="Y149" s="2"/>
      <c r="Z149" s="2"/>
      <c r="AA149" s="2"/>
      <c r="AB149" s="2"/>
      <c r="AC149" s="2"/>
    </row>
    <row r="150" ht="12.75" customHeight="1">
      <c r="A150" s="1"/>
      <c r="B150" s="2"/>
      <c r="C150" s="2"/>
      <c r="D150" s="3"/>
      <c r="E150" s="2"/>
      <c r="F150" s="1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2"/>
      <c r="X150" s="2"/>
      <c r="Y150" s="2"/>
      <c r="Z150" s="2"/>
      <c r="AA150" s="2"/>
      <c r="AB150" s="2"/>
      <c r="AC150" s="2"/>
    </row>
    <row r="151" ht="12.75" customHeight="1">
      <c r="A151" s="1"/>
      <c r="B151" s="2"/>
      <c r="C151" s="2"/>
      <c r="D151" s="3"/>
      <c r="E151" s="2"/>
      <c r="F151" s="1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2"/>
      <c r="X151" s="2"/>
      <c r="Y151" s="2"/>
      <c r="Z151" s="2"/>
      <c r="AA151" s="2"/>
      <c r="AB151" s="2"/>
      <c r="AC151" s="2"/>
    </row>
    <row r="152" ht="12.75" customHeight="1">
      <c r="A152" s="1"/>
      <c r="B152" s="2"/>
      <c r="C152" s="2"/>
      <c r="D152" s="3"/>
      <c r="E152" s="2"/>
      <c r="F152" s="1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2"/>
      <c r="X152" s="2"/>
      <c r="Y152" s="2"/>
      <c r="Z152" s="2"/>
      <c r="AA152" s="2"/>
      <c r="AB152" s="2"/>
      <c r="AC152" s="2"/>
    </row>
    <row r="153" ht="12.75" customHeight="1">
      <c r="A153" s="1"/>
      <c r="B153" s="2"/>
      <c r="C153" s="2"/>
      <c r="D153" s="3"/>
      <c r="E153" s="2"/>
      <c r="F153" s="1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2"/>
      <c r="X153" s="2"/>
      <c r="Y153" s="2"/>
      <c r="Z153" s="2"/>
      <c r="AA153" s="2"/>
      <c r="AB153" s="2"/>
      <c r="AC153" s="2"/>
    </row>
    <row r="154" ht="12.75" customHeight="1">
      <c r="A154" s="1"/>
      <c r="B154" s="2"/>
      <c r="C154" s="2"/>
      <c r="D154" s="3"/>
      <c r="E154" s="2"/>
      <c r="F154" s="1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2"/>
      <c r="X154" s="2"/>
      <c r="Y154" s="2"/>
      <c r="Z154" s="2"/>
      <c r="AA154" s="2"/>
      <c r="AB154" s="2"/>
      <c r="AC154" s="2"/>
    </row>
    <row r="155" ht="12.75" customHeight="1">
      <c r="A155" s="1"/>
      <c r="B155" s="2"/>
      <c r="C155" s="2"/>
      <c r="D155" s="3"/>
      <c r="E155" s="2"/>
      <c r="F155" s="1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2"/>
      <c r="X155" s="2"/>
      <c r="Y155" s="2"/>
      <c r="Z155" s="2"/>
      <c r="AA155" s="2"/>
      <c r="AB155" s="2"/>
      <c r="AC155" s="2"/>
    </row>
    <row r="156" ht="12.75" customHeight="1">
      <c r="A156" s="1"/>
      <c r="B156" s="2"/>
      <c r="C156" s="2"/>
      <c r="D156" s="3"/>
      <c r="E156" s="2"/>
      <c r="F156" s="1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2"/>
      <c r="X156" s="2"/>
      <c r="Y156" s="2"/>
      <c r="Z156" s="2"/>
      <c r="AA156" s="2"/>
      <c r="AB156" s="2"/>
      <c r="AC156" s="2"/>
    </row>
    <row r="157" ht="12.75" customHeight="1">
      <c r="A157" s="1"/>
      <c r="B157" s="2"/>
      <c r="C157" s="2"/>
      <c r="D157" s="3"/>
      <c r="E157" s="2"/>
      <c r="F157" s="1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2"/>
      <c r="X157" s="2"/>
      <c r="Y157" s="2"/>
      <c r="Z157" s="2"/>
      <c r="AA157" s="2"/>
      <c r="AB157" s="2"/>
      <c r="AC157" s="2"/>
    </row>
    <row r="158" ht="12.75" customHeight="1">
      <c r="A158" s="1"/>
      <c r="B158" s="2"/>
      <c r="C158" s="2"/>
      <c r="D158" s="3"/>
      <c r="E158" s="2"/>
      <c r="F158" s="1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2"/>
      <c r="X158" s="2"/>
      <c r="Y158" s="2"/>
      <c r="Z158" s="2"/>
      <c r="AA158" s="2"/>
      <c r="AB158" s="2"/>
      <c r="AC158" s="2"/>
    </row>
    <row r="159" ht="12.75" customHeight="1">
      <c r="A159" s="1"/>
      <c r="B159" s="2"/>
      <c r="C159" s="2"/>
      <c r="D159" s="3"/>
      <c r="E159" s="2"/>
      <c r="F159" s="1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2"/>
      <c r="X159" s="2"/>
      <c r="Y159" s="2"/>
      <c r="Z159" s="2"/>
      <c r="AA159" s="2"/>
      <c r="AB159" s="2"/>
      <c r="AC159" s="2"/>
    </row>
    <row r="160" ht="12.75" customHeight="1">
      <c r="A160" s="1"/>
      <c r="B160" s="2"/>
      <c r="C160" s="2"/>
      <c r="D160" s="3"/>
      <c r="E160" s="2"/>
      <c r="F160" s="1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2"/>
      <c r="X160" s="2"/>
      <c r="Y160" s="2"/>
      <c r="Z160" s="2"/>
      <c r="AA160" s="2"/>
      <c r="AB160" s="2"/>
      <c r="AC160" s="2"/>
    </row>
    <row r="161" ht="12.75" customHeight="1">
      <c r="A161" s="1"/>
      <c r="B161" s="2"/>
      <c r="C161" s="2"/>
      <c r="D161" s="3"/>
      <c r="E161" s="2"/>
      <c r="F161" s="1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2"/>
      <c r="X161" s="2"/>
      <c r="Y161" s="2"/>
      <c r="Z161" s="2"/>
      <c r="AA161" s="2"/>
      <c r="AB161" s="2"/>
      <c r="AC161" s="2"/>
    </row>
    <row r="162" ht="12.75" customHeight="1">
      <c r="A162" s="1"/>
      <c r="B162" s="2"/>
      <c r="C162" s="2"/>
      <c r="D162" s="3"/>
      <c r="E162" s="2"/>
      <c r="F162" s="1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2"/>
      <c r="X162" s="2"/>
      <c r="Y162" s="2"/>
      <c r="Z162" s="2"/>
      <c r="AA162" s="2"/>
      <c r="AB162" s="2"/>
      <c r="AC162" s="2"/>
    </row>
    <row r="163" ht="12.75" customHeight="1">
      <c r="A163" s="1"/>
      <c r="B163" s="2"/>
      <c r="C163" s="2"/>
      <c r="D163" s="3"/>
      <c r="E163" s="2"/>
      <c r="F163" s="1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2"/>
      <c r="X163" s="2"/>
      <c r="Y163" s="2"/>
      <c r="Z163" s="2"/>
      <c r="AA163" s="2"/>
      <c r="AB163" s="2"/>
      <c r="AC163" s="2"/>
    </row>
    <row r="164" ht="12.75" customHeight="1">
      <c r="A164" s="1"/>
      <c r="B164" s="2"/>
      <c r="C164" s="2"/>
      <c r="D164" s="3"/>
      <c r="E164" s="2"/>
      <c r="F164" s="1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2"/>
      <c r="X164" s="2"/>
      <c r="Y164" s="2"/>
      <c r="Z164" s="2"/>
      <c r="AA164" s="2"/>
      <c r="AB164" s="2"/>
      <c r="AC164" s="2"/>
    </row>
    <row r="165" ht="12.75" customHeight="1">
      <c r="A165" s="1"/>
      <c r="B165" s="2"/>
      <c r="C165" s="2"/>
      <c r="D165" s="3"/>
      <c r="E165" s="2"/>
      <c r="F165" s="1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2"/>
      <c r="X165" s="2"/>
      <c r="Y165" s="2"/>
      <c r="Z165" s="2"/>
      <c r="AA165" s="2"/>
      <c r="AB165" s="2"/>
      <c r="AC165" s="2"/>
    </row>
    <row r="166" ht="12.75" customHeight="1">
      <c r="A166" s="1"/>
      <c r="B166" s="2"/>
      <c r="C166" s="2"/>
      <c r="D166" s="3"/>
      <c r="E166" s="2"/>
      <c r="F166" s="1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2"/>
      <c r="X166" s="2"/>
      <c r="Y166" s="2"/>
      <c r="Z166" s="2"/>
      <c r="AA166" s="2"/>
      <c r="AB166" s="2"/>
      <c r="AC166" s="2"/>
    </row>
    <row r="167" ht="12.75" customHeight="1">
      <c r="A167" s="1"/>
      <c r="B167" s="2"/>
      <c r="C167" s="2"/>
      <c r="D167" s="3"/>
      <c r="E167" s="2"/>
      <c r="F167" s="1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2"/>
      <c r="X167" s="2"/>
      <c r="Y167" s="2"/>
      <c r="Z167" s="2"/>
      <c r="AA167" s="2"/>
      <c r="AB167" s="2"/>
      <c r="AC167" s="2"/>
    </row>
    <row r="168" ht="12.75" customHeight="1">
      <c r="A168" s="1"/>
      <c r="B168" s="2"/>
      <c r="C168" s="2"/>
      <c r="D168" s="3"/>
      <c r="E168" s="2"/>
      <c r="F168" s="1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2"/>
      <c r="X168" s="2"/>
      <c r="Y168" s="2"/>
      <c r="Z168" s="2"/>
      <c r="AA168" s="2"/>
      <c r="AB168" s="2"/>
      <c r="AC168" s="2"/>
    </row>
    <row r="169" ht="12.75" customHeight="1">
      <c r="A169" s="1"/>
      <c r="B169" s="2"/>
      <c r="C169" s="2"/>
      <c r="D169" s="3"/>
      <c r="E169" s="2"/>
      <c r="F169" s="1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2"/>
      <c r="X169" s="2"/>
      <c r="Y169" s="2"/>
      <c r="Z169" s="2"/>
      <c r="AA169" s="2"/>
      <c r="AB169" s="2"/>
      <c r="AC169" s="2"/>
    </row>
    <row r="170" ht="12.75" customHeight="1">
      <c r="A170" s="1"/>
      <c r="B170" s="2"/>
      <c r="C170" s="2"/>
      <c r="D170" s="3"/>
      <c r="E170" s="2"/>
      <c r="F170" s="1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2"/>
      <c r="X170" s="2"/>
      <c r="Y170" s="2"/>
      <c r="Z170" s="2"/>
      <c r="AA170" s="2"/>
      <c r="AB170" s="2"/>
      <c r="AC170" s="2"/>
    </row>
    <row r="171" ht="12.75" customHeight="1">
      <c r="A171" s="1"/>
      <c r="B171" s="2"/>
      <c r="C171" s="2"/>
      <c r="D171" s="3"/>
      <c r="E171" s="2"/>
      <c r="F171" s="1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2"/>
      <c r="X171" s="2"/>
      <c r="Y171" s="2"/>
      <c r="Z171" s="2"/>
      <c r="AA171" s="2"/>
      <c r="AB171" s="2"/>
      <c r="AC171" s="2"/>
    </row>
    <row r="172" ht="12.75" customHeight="1">
      <c r="A172" s="1"/>
      <c r="B172" s="2"/>
      <c r="C172" s="2"/>
      <c r="D172" s="3"/>
      <c r="E172" s="2"/>
      <c r="F172" s="1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2"/>
      <c r="X172" s="2"/>
      <c r="Y172" s="2"/>
      <c r="Z172" s="2"/>
      <c r="AA172" s="2"/>
      <c r="AB172" s="2"/>
      <c r="AC172" s="2"/>
    </row>
    <row r="173" ht="12.75" customHeight="1">
      <c r="A173" s="1"/>
      <c r="B173" s="2"/>
      <c r="C173" s="2"/>
      <c r="D173" s="3"/>
      <c r="E173" s="2"/>
      <c r="F173" s="1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2"/>
      <c r="X173" s="2"/>
      <c r="Y173" s="2"/>
      <c r="Z173" s="2"/>
      <c r="AA173" s="2"/>
      <c r="AB173" s="2"/>
      <c r="AC173" s="2"/>
    </row>
    <row r="174" ht="12.75" customHeight="1">
      <c r="A174" s="1"/>
      <c r="B174" s="2"/>
      <c r="C174" s="2"/>
      <c r="D174" s="3"/>
      <c r="E174" s="2"/>
      <c r="F174" s="1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2"/>
      <c r="X174" s="2"/>
      <c r="Y174" s="2"/>
      <c r="Z174" s="2"/>
      <c r="AA174" s="2"/>
      <c r="AB174" s="2"/>
      <c r="AC174" s="2"/>
    </row>
    <row r="175" ht="12.75" customHeight="1">
      <c r="A175" s="1"/>
      <c r="B175" s="2"/>
      <c r="C175" s="2"/>
      <c r="D175" s="3"/>
      <c r="E175" s="2"/>
      <c r="F175" s="1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2"/>
      <c r="X175" s="2"/>
      <c r="Y175" s="2"/>
      <c r="Z175" s="2"/>
      <c r="AA175" s="2"/>
      <c r="AB175" s="2"/>
      <c r="AC175" s="2"/>
    </row>
    <row r="176" ht="12.75" customHeight="1">
      <c r="A176" s="1"/>
      <c r="B176" s="2"/>
      <c r="C176" s="2"/>
      <c r="D176" s="3"/>
      <c r="E176" s="2"/>
      <c r="F176" s="1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2"/>
      <c r="X176" s="2"/>
      <c r="Y176" s="2"/>
      <c r="Z176" s="2"/>
      <c r="AA176" s="2"/>
      <c r="AB176" s="2"/>
      <c r="AC176" s="2"/>
    </row>
    <row r="177" ht="12.75" customHeight="1">
      <c r="A177" s="1"/>
      <c r="B177" s="2"/>
      <c r="C177" s="2"/>
      <c r="D177" s="3"/>
      <c r="E177" s="2"/>
      <c r="F177" s="1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2"/>
      <c r="X177" s="2"/>
      <c r="Y177" s="2"/>
      <c r="Z177" s="2"/>
      <c r="AA177" s="2"/>
      <c r="AB177" s="2"/>
      <c r="AC177" s="2"/>
    </row>
    <row r="178" ht="12.75" customHeight="1">
      <c r="A178" s="1"/>
      <c r="B178" s="2"/>
      <c r="C178" s="2"/>
      <c r="D178" s="3"/>
      <c r="E178" s="2"/>
      <c r="F178" s="1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2"/>
      <c r="X178" s="2"/>
      <c r="Y178" s="2"/>
      <c r="Z178" s="2"/>
      <c r="AA178" s="2"/>
      <c r="AB178" s="2"/>
      <c r="AC178" s="2"/>
    </row>
    <row r="179" ht="12.75" customHeight="1">
      <c r="A179" s="1"/>
      <c r="B179" s="2"/>
      <c r="C179" s="2"/>
      <c r="D179" s="3"/>
      <c r="E179" s="2"/>
      <c r="F179" s="1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2"/>
      <c r="X179" s="2"/>
      <c r="Y179" s="2"/>
      <c r="Z179" s="2"/>
      <c r="AA179" s="2"/>
      <c r="AB179" s="2"/>
      <c r="AC179" s="2"/>
    </row>
    <row r="180" ht="12.75" customHeight="1">
      <c r="A180" s="1"/>
      <c r="B180" s="2"/>
      <c r="C180" s="2"/>
      <c r="D180" s="3"/>
      <c r="E180" s="2"/>
      <c r="F180" s="1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2"/>
      <c r="X180" s="2"/>
      <c r="Y180" s="2"/>
      <c r="Z180" s="2"/>
      <c r="AA180" s="2"/>
      <c r="AB180" s="2"/>
      <c r="AC180" s="2"/>
    </row>
    <row r="181" ht="12.75" customHeight="1">
      <c r="A181" s="1"/>
      <c r="B181" s="2"/>
      <c r="C181" s="2"/>
      <c r="D181" s="3"/>
      <c r="E181" s="2"/>
      <c r="F181" s="1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2"/>
      <c r="X181" s="2"/>
      <c r="Y181" s="2"/>
      <c r="Z181" s="2"/>
      <c r="AA181" s="2"/>
      <c r="AB181" s="2"/>
      <c r="AC181" s="2"/>
    </row>
    <row r="182" ht="12.75" customHeight="1">
      <c r="A182" s="1"/>
      <c r="B182" s="2"/>
      <c r="C182" s="2"/>
      <c r="D182" s="3"/>
      <c r="E182" s="2"/>
      <c r="F182" s="1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2"/>
      <c r="X182" s="2"/>
      <c r="Y182" s="2"/>
      <c r="Z182" s="2"/>
      <c r="AA182" s="2"/>
      <c r="AB182" s="2"/>
      <c r="AC182" s="2"/>
    </row>
    <row r="183" ht="12.75" customHeight="1">
      <c r="A183" s="1"/>
      <c r="B183" s="2"/>
      <c r="C183" s="2"/>
      <c r="D183" s="3"/>
      <c r="E183" s="2"/>
      <c r="F183" s="1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2"/>
      <c r="X183" s="2"/>
      <c r="Y183" s="2"/>
      <c r="Z183" s="2"/>
      <c r="AA183" s="2"/>
      <c r="AB183" s="2"/>
      <c r="AC183" s="2"/>
    </row>
    <row r="184" ht="12.75" customHeight="1">
      <c r="A184" s="1"/>
      <c r="B184" s="2"/>
      <c r="C184" s="2"/>
      <c r="D184" s="3"/>
      <c r="E184" s="2"/>
      <c r="F184" s="1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2"/>
      <c r="X184" s="2"/>
      <c r="Y184" s="2"/>
      <c r="Z184" s="2"/>
      <c r="AA184" s="2"/>
      <c r="AB184" s="2"/>
      <c r="AC184" s="2"/>
    </row>
    <row r="185" ht="12.75" customHeight="1">
      <c r="A185" s="1"/>
      <c r="B185" s="2"/>
      <c r="C185" s="2"/>
      <c r="D185" s="3"/>
      <c r="E185" s="2"/>
      <c r="F185" s="1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2"/>
      <c r="X185" s="2"/>
      <c r="Y185" s="2"/>
      <c r="Z185" s="2"/>
      <c r="AA185" s="2"/>
      <c r="AB185" s="2"/>
      <c r="AC185" s="2"/>
    </row>
    <row r="186" ht="12.75" customHeight="1">
      <c r="A186" s="1"/>
      <c r="B186" s="2"/>
      <c r="C186" s="2"/>
      <c r="D186" s="3"/>
      <c r="E186" s="2"/>
      <c r="F186" s="1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2"/>
      <c r="X186" s="2"/>
      <c r="Y186" s="2"/>
      <c r="Z186" s="2"/>
      <c r="AA186" s="2"/>
      <c r="AB186" s="2"/>
      <c r="AC186" s="2"/>
    </row>
    <row r="187" ht="12.75" customHeight="1">
      <c r="A187" s="1"/>
      <c r="B187" s="2"/>
      <c r="C187" s="2"/>
      <c r="D187" s="3"/>
      <c r="E187" s="2"/>
      <c r="F187" s="1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2"/>
      <c r="X187" s="2"/>
      <c r="Y187" s="2"/>
      <c r="Z187" s="2"/>
      <c r="AA187" s="2"/>
      <c r="AB187" s="2"/>
      <c r="AC187" s="2"/>
    </row>
    <row r="188" ht="12.75" customHeight="1">
      <c r="A188" s="1"/>
      <c r="B188" s="2"/>
      <c r="C188" s="2"/>
      <c r="D188" s="3"/>
      <c r="E188" s="2"/>
      <c r="F188" s="1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2"/>
      <c r="X188" s="2"/>
      <c r="Y188" s="2"/>
      <c r="Z188" s="2"/>
      <c r="AA188" s="2"/>
      <c r="AB188" s="2"/>
      <c r="AC188" s="2"/>
    </row>
    <row r="189" ht="12.75" customHeight="1">
      <c r="A189" s="1"/>
      <c r="B189" s="2"/>
      <c r="C189" s="2"/>
      <c r="D189" s="3"/>
      <c r="E189" s="2"/>
      <c r="F189" s="1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2"/>
      <c r="X189" s="2"/>
      <c r="Y189" s="2"/>
      <c r="Z189" s="2"/>
      <c r="AA189" s="2"/>
      <c r="AB189" s="2"/>
      <c r="AC189" s="2"/>
    </row>
    <row r="190" ht="12.75" customHeight="1">
      <c r="A190" s="1"/>
      <c r="B190" s="2"/>
      <c r="C190" s="2"/>
      <c r="D190" s="3"/>
      <c r="E190" s="2"/>
      <c r="F190" s="1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2"/>
      <c r="X190" s="2"/>
      <c r="Y190" s="2"/>
      <c r="Z190" s="2"/>
      <c r="AA190" s="2"/>
      <c r="AB190" s="2"/>
      <c r="AC190" s="2"/>
    </row>
    <row r="191" ht="12.75" customHeight="1">
      <c r="A191" s="1"/>
      <c r="B191" s="2"/>
      <c r="C191" s="2"/>
      <c r="D191" s="3"/>
      <c r="E191" s="2"/>
      <c r="F191" s="1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2"/>
      <c r="X191" s="2"/>
      <c r="Y191" s="2"/>
      <c r="Z191" s="2"/>
      <c r="AA191" s="2"/>
      <c r="AB191" s="2"/>
      <c r="AC191" s="2"/>
    </row>
    <row r="192" ht="12.75" customHeight="1">
      <c r="A192" s="1"/>
      <c r="B192" s="2"/>
      <c r="C192" s="2"/>
      <c r="D192" s="3"/>
      <c r="E192" s="2"/>
      <c r="F192" s="1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2"/>
      <c r="X192" s="2"/>
      <c r="Y192" s="2"/>
      <c r="Z192" s="2"/>
      <c r="AA192" s="2"/>
      <c r="AB192" s="2"/>
      <c r="AC192" s="2"/>
    </row>
    <row r="193" ht="12.75" customHeight="1">
      <c r="A193" s="1"/>
      <c r="B193" s="2"/>
      <c r="C193" s="2"/>
      <c r="D193" s="3"/>
      <c r="E193" s="2"/>
      <c r="F193" s="1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2"/>
      <c r="X193" s="2"/>
      <c r="Y193" s="2"/>
      <c r="Z193" s="2"/>
      <c r="AA193" s="2"/>
      <c r="AB193" s="2"/>
      <c r="AC193" s="2"/>
    </row>
    <row r="194" ht="12.75" customHeight="1">
      <c r="A194" s="1"/>
      <c r="B194" s="2"/>
      <c r="C194" s="2"/>
      <c r="D194" s="3"/>
      <c r="E194" s="2"/>
      <c r="F194" s="1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2"/>
      <c r="X194" s="2"/>
      <c r="Y194" s="2"/>
      <c r="Z194" s="2"/>
      <c r="AA194" s="2"/>
      <c r="AB194" s="2"/>
      <c r="AC194" s="2"/>
    </row>
    <row r="195" ht="12.75" customHeight="1">
      <c r="A195" s="1"/>
      <c r="B195" s="2"/>
      <c r="C195" s="2"/>
      <c r="D195" s="3"/>
      <c r="E195" s="2"/>
      <c r="F195" s="1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2"/>
      <c r="X195" s="2"/>
      <c r="Y195" s="2"/>
      <c r="Z195" s="2"/>
      <c r="AA195" s="2"/>
      <c r="AB195" s="2"/>
      <c r="AC195" s="2"/>
    </row>
    <row r="196" ht="12.75" customHeight="1">
      <c r="A196" s="1"/>
      <c r="B196" s="2"/>
      <c r="C196" s="2"/>
      <c r="D196" s="3"/>
      <c r="E196" s="2"/>
      <c r="F196" s="1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2"/>
      <c r="X196" s="2"/>
      <c r="Y196" s="2"/>
      <c r="Z196" s="2"/>
      <c r="AA196" s="2"/>
      <c r="AB196" s="2"/>
      <c r="AC196" s="2"/>
    </row>
    <row r="197" ht="12.75" customHeight="1">
      <c r="A197" s="1"/>
      <c r="B197" s="2"/>
      <c r="C197" s="2"/>
      <c r="D197" s="3"/>
      <c r="E197" s="2"/>
      <c r="F197" s="1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2"/>
      <c r="X197" s="2"/>
      <c r="Y197" s="2"/>
      <c r="Z197" s="2"/>
      <c r="AA197" s="2"/>
      <c r="AB197" s="2"/>
      <c r="AC197" s="2"/>
    </row>
    <row r="198" ht="12.75" customHeight="1">
      <c r="A198" s="1"/>
      <c r="B198" s="2"/>
      <c r="C198" s="2"/>
      <c r="D198" s="3"/>
      <c r="E198" s="2"/>
      <c r="F198" s="1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2"/>
      <c r="X198" s="2"/>
      <c r="Y198" s="2"/>
      <c r="Z198" s="2"/>
      <c r="AA198" s="2"/>
      <c r="AB198" s="2"/>
      <c r="AC198" s="2"/>
    </row>
    <row r="199" ht="12.75" customHeight="1">
      <c r="A199" s="1"/>
      <c r="B199" s="2"/>
      <c r="C199" s="2"/>
      <c r="D199" s="3"/>
      <c r="E199" s="2"/>
      <c r="F199" s="1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2"/>
      <c r="X199" s="2"/>
      <c r="Y199" s="2"/>
      <c r="Z199" s="2"/>
      <c r="AA199" s="2"/>
      <c r="AB199" s="2"/>
      <c r="AC199" s="2"/>
    </row>
    <row r="200" ht="12.75" customHeight="1">
      <c r="A200" s="1"/>
      <c r="B200" s="2"/>
      <c r="C200" s="2"/>
      <c r="D200" s="3"/>
      <c r="E200" s="2"/>
      <c r="F200" s="1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2"/>
      <c r="X200" s="2"/>
      <c r="Y200" s="2"/>
      <c r="Z200" s="2"/>
      <c r="AA200" s="2"/>
      <c r="AB200" s="2"/>
      <c r="AC200" s="2"/>
    </row>
    <row r="201" ht="12.75" customHeight="1">
      <c r="A201" s="1"/>
      <c r="B201" s="2"/>
      <c r="C201" s="2"/>
      <c r="D201" s="3"/>
      <c r="E201" s="2"/>
      <c r="F201" s="1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2"/>
      <c r="X201" s="2"/>
      <c r="Y201" s="2"/>
      <c r="Z201" s="2"/>
      <c r="AA201" s="2"/>
      <c r="AB201" s="2"/>
      <c r="AC201" s="2"/>
    </row>
    <row r="202" ht="12.75" customHeight="1">
      <c r="A202" s="1"/>
      <c r="B202" s="2"/>
      <c r="C202" s="2"/>
      <c r="D202" s="3"/>
      <c r="E202" s="2"/>
      <c r="F202" s="1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2"/>
      <c r="X202" s="2"/>
      <c r="Y202" s="2"/>
      <c r="Z202" s="2"/>
      <c r="AA202" s="2"/>
      <c r="AB202" s="2"/>
      <c r="AC202" s="2"/>
    </row>
    <row r="203" ht="12.75" customHeight="1">
      <c r="A203" s="1"/>
      <c r="B203" s="2"/>
      <c r="C203" s="2"/>
      <c r="D203" s="3"/>
      <c r="E203" s="2"/>
      <c r="F203" s="1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2"/>
      <c r="X203" s="2"/>
      <c r="Y203" s="2"/>
      <c r="Z203" s="2"/>
      <c r="AA203" s="2"/>
      <c r="AB203" s="2"/>
      <c r="AC203" s="2"/>
    </row>
    <row r="204" ht="12.75" customHeight="1">
      <c r="A204" s="1"/>
      <c r="B204" s="2"/>
      <c r="C204" s="2"/>
      <c r="D204" s="3"/>
      <c r="E204" s="2"/>
      <c r="F204" s="1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2"/>
      <c r="X204" s="2"/>
      <c r="Y204" s="2"/>
      <c r="Z204" s="2"/>
      <c r="AA204" s="2"/>
      <c r="AB204" s="2"/>
      <c r="AC204" s="2"/>
    </row>
    <row r="205" ht="12.75" customHeight="1">
      <c r="A205" s="1"/>
      <c r="B205" s="2"/>
      <c r="C205" s="2"/>
      <c r="D205" s="3"/>
      <c r="E205" s="2"/>
      <c r="F205" s="1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2"/>
      <c r="X205" s="2"/>
      <c r="Y205" s="2"/>
      <c r="Z205" s="2"/>
      <c r="AA205" s="2"/>
      <c r="AB205" s="2"/>
      <c r="AC205" s="2"/>
    </row>
    <row r="206" ht="12.75" customHeight="1">
      <c r="A206" s="1"/>
      <c r="B206" s="2"/>
      <c r="C206" s="2"/>
      <c r="D206" s="3"/>
      <c r="E206" s="2"/>
      <c r="F206" s="1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2"/>
      <c r="X206" s="2"/>
      <c r="Y206" s="2"/>
      <c r="Z206" s="2"/>
      <c r="AA206" s="2"/>
      <c r="AB206" s="2"/>
      <c r="AC206" s="2"/>
    </row>
    <row r="207" ht="12.75" customHeight="1">
      <c r="A207" s="1"/>
      <c r="B207" s="2"/>
      <c r="C207" s="2"/>
      <c r="D207" s="3"/>
      <c r="E207" s="2"/>
      <c r="F207" s="1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2"/>
      <c r="X207" s="2"/>
      <c r="Y207" s="2"/>
      <c r="Z207" s="2"/>
      <c r="AA207" s="2"/>
      <c r="AB207" s="2"/>
      <c r="AC207" s="2"/>
    </row>
    <row r="208" ht="12.75" customHeight="1">
      <c r="A208" s="1"/>
      <c r="B208" s="2"/>
      <c r="C208" s="2"/>
      <c r="D208" s="3"/>
      <c r="E208" s="2"/>
      <c r="F208" s="1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2"/>
      <c r="X208" s="2"/>
      <c r="Y208" s="2"/>
      <c r="Z208" s="2"/>
      <c r="AA208" s="2"/>
      <c r="AB208" s="2"/>
      <c r="AC208" s="2"/>
    </row>
    <row r="209" ht="12.75" customHeight="1">
      <c r="A209" s="1"/>
      <c r="B209" s="2"/>
      <c r="C209" s="2"/>
      <c r="D209" s="3"/>
      <c r="E209" s="2"/>
      <c r="F209" s="1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2"/>
      <c r="X209" s="2"/>
      <c r="Y209" s="2"/>
      <c r="Z209" s="2"/>
      <c r="AA209" s="2"/>
      <c r="AB209" s="2"/>
      <c r="AC209" s="2"/>
    </row>
    <row r="210" ht="12.75" customHeight="1">
      <c r="A210" s="1"/>
      <c r="B210" s="2"/>
      <c r="C210" s="2"/>
      <c r="D210" s="3"/>
      <c r="E210" s="2"/>
      <c r="F210" s="1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2"/>
      <c r="X210" s="2"/>
      <c r="Y210" s="2"/>
      <c r="Z210" s="2"/>
      <c r="AA210" s="2"/>
      <c r="AB210" s="2"/>
      <c r="AC210" s="2"/>
    </row>
    <row r="211" ht="12.75" customHeight="1">
      <c r="A211" s="1"/>
      <c r="B211" s="2"/>
      <c r="C211" s="2"/>
      <c r="D211" s="3"/>
      <c r="E211" s="2"/>
      <c r="F211" s="1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2"/>
      <c r="X211" s="2"/>
      <c r="Y211" s="2"/>
      <c r="Z211" s="2"/>
      <c r="AA211" s="2"/>
      <c r="AB211" s="2"/>
      <c r="AC211" s="2"/>
    </row>
    <row r="212" ht="12.75" customHeight="1">
      <c r="A212" s="1"/>
      <c r="B212" s="2"/>
      <c r="C212" s="2"/>
      <c r="D212" s="3"/>
      <c r="E212" s="2"/>
      <c r="F212" s="1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2"/>
      <c r="X212" s="2"/>
      <c r="Y212" s="2"/>
      <c r="Z212" s="2"/>
      <c r="AA212" s="2"/>
      <c r="AB212" s="2"/>
      <c r="AC212" s="2"/>
    </row>
    <row r="213" ht="12.75" customHeight="1">
      <c r="A213" s="1"/>
      <c r="B213" s="2"/>
      <c r="C213" s="2"/>
      <c r="D213" s="3"/>
      <c r="E213" s="2"/>
      <c r="F213" s="1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2"/>
      <c r="X213" s="2"/>
      <c r="Y213" s="2"/>
      <c r="Z213" s="2"/>
      <c r="AA213" s="2"/>
      <c r="AB213" s="2"/>
      <c r="AC213" s="2"/>
    </row>
    <row r="214" ht="12.75" customHeight="1">
      <c r="A214" s="1"/>
      <c r="B214" s="2"/>
      <c r="C214" s="2"/>
      <c r="D214" s="3"/>
      <c r="E214" s="2"/>
      <c r="F214" s="1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2"/>
      <c r="X214" s="2"/>
      <c r="Y214" s="2"/>
      <c r="Z214" s="2"/>
      <c r="AA214" s="2"/>
      <c r="AB214" s="2"/>
      <c r="AC214" s="2"/>
    </row>
    <row r="215" ht="12.75" customHeight="1">
      <c r="A215" s="1"/>
      <c r="B215" s="2"/>
      <c r="C215" s="2"/>
      <c r="D215" s="3"/>
      <c r="E215" s="2"/>
      <c r="F215" s="1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2"/>
      <c r="X215" s="2"/>
      <c r="Y215" s="2"/>
      <c r="Z215" s="2"/>
      <c r="AA215" s="2"/>
      <c r="AB215" s="2"/>
      <c r="AC215" s="2"/>
    </row>
    <row r="216" ht="12.75" customHeight="1">
      <c r="A216" s="1"/>
      <c r="B216" s="2"/>
      <c r="C216" s="2"/>
      <c r="D216" s="3"/>
      <c r="E216" s="2"/>
      <c r="F216" s="1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2"/>
      <c r="X216" s="2"/>
      <c r="Y216" s="2"/>
      <c r="Z216" s="2"/>
      <c r="AA216" s="2"/>
      <c r="AB216" s="2"/>
      <c r="AC216" s="2"/>
    </row>
    <row r="217" ht="12.75" customHeight="1">
      <c r="A217" s="1"/>
      <c r="B217" s="2"/>
      <c r="C217" s="2"/>
      <c r="D217" s="3"/>
      <c r="E217" s="2"/>
      <c r="F217" s="1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2"/>
      <c r="X217" s="2"/>
      <c r="Y217" s="2"/>
      <c r="Z217" s="2"/>
      <c r="AA217" s="2"/>
      <c r="AB217" s="2"/>
      <c r="AC217" s="2"/>
    </row>
    <row r="218" ht="12.75" customHeight="1">
      <c r="A218" s="1"/>
      <c r="B218" s="2"/>
      <c r="C218" s="2"/>
      <c r="D218" s="3"/>
      <c r="E218" s="2"/>
      <c r="F218" s="1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2"/>
      <c r="X218" s="2"/>
      <c r="Y218" s="2"/>
      <c r="Z218" s="2"/>
      <c r="AA218" s="2"/>
      <c r="AB218" s="2"/>
      <c r="AC218" s="2"/>
    </row>
    <row r="219" ht="12.75" customHeight="1">
      <c r="A219" s="1"/>
      <c r="B219" s="2"/>
      <c r="C219" s="2"/>
      <c r="D219" s="3"/>
      <c r="E219" s="2"/>
      <c r="F219" s="1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2"/>
      <c r="X219" s="2"/>
      <c r="Y219" s="2"/>
      <c r="Z219" s="2"/>
      <c r="AA219" s="2"/>
      <c r="AB219" s="2"/>
      <c r="AC219" s="2"/>
    </row>
    <row r="220" ht="12.75" customHeight="1">
      <c r="A220" s="1"/>
      <c r="B220" s="2"/>
      <c r="C220" s="2"/>
      <c r="D220" s="3"/>
      <c r="E220" s="2"/>
      <c r="F220" s="1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2"/>
      <c r="X220" s="2"/>
      <c r="Y220" s="2"/>
      <c r="Z220" s="2"/>
      <c r="AA220" s="2"/>
      <c r="AB220" s="2"/>
      <c r="AC220" s="2"/>
    </row>
    <row r="221" ht="12.75" customHeight="1">
      <c r="A221" s="1"/>
      <c r="B221" s="2"/>
      <c r="C221" s="2"/>
      <c r="D221" s="3"/>
      <c r="E221" s="2"/>
      <c r="F221" s="1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2"/>
      <c r="X221" s="2"/>
      <c r="Y221" s="2"/>
      <c r="Z221" s="2"/>
      <c r="AA221" s="2"/>
      <c r="AB221" s="2"/>
      <c r="AC221" s="2"/>
    </row>
    <row r="222" ht="12.75" customHeight="1">
      <c r="A222" s="1"/>
      <c r="B222" s="2"/>
      <c r="C222" s="2"/>
      <c r="D222" s="3"/>
      <c r="E222" s="2"/>
      <c r="F222" s="1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2"/>
      <c r="X222" s="2"/>
      <c r="Y222" s="2"/>
      <c r="Z222" s="2"/>
      <c r="AA222" s="2"/>
      <c r="AB222" s="2"/>
      <c r="AC222" s="2"/>
    </row>
    <row r="223" ht="12.75" customHeight="1">
      <c r="A223" s="1"/>
      <c r="B223" s="2"/>
      <c r="C223" s="2"/>
      <c r="D223" s="3"/>
      <c r="E223" s="2"/>
      <c r="F223" s="1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2"/>
      <c r="X223" s="2"/>
      <c r="Y223" s="2"/>
      <c r="Z223" s="2"/>
      <c r="AA223" s="2"/>
      <c r="AB223" s="2"/>
      <c r="AC223" s="2"/>
    </row>
    <row r="224" ht="12.75" customHeight="1">
      <c r="A224" s="1"/>
      <c r="B224" s="2"/>
      <c r="C224" s="2"/>
      <c r="D224" s="3"/>
      <c r="E224" s="2"/>
      <c r="F224" s="1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2"/>
      <c r="X224" s="2"/>
      <c r="Y224" s="2"/>
      <c r="Z224" s="2"/>
      <c r="AA224" s="2"/>
      <c r="AB224" s="2"/>
      <c r="AC224" s="2"/>
    </row>
    <row r="225" ht="12.75" customHeight="1">
      <c r="A225" s="1"/>
      <c r="B225" s="2"/>
      <c r="C225" s="2"/>
      <c r="D225" s="3"/>
      <c r="E225" s="2"/>
      <c r="F225" s="1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2"/>
      <c r="X225" s="2"/>
      <c r="Y225" s="2"/>
      <c r="Z225" s="2"/>
      <c r="AA225" s="2"/>
      <c r="AB225" s="2"/>
      <c r="AC225" s="2"/>
    </row>
    <row r="226" ht="12.75" customHeight="1">
      <c r="A226" s="1"/>
      <c r="B226" s="2"/>
      <c r="C226" s="2"/>
      <c r="D226" s="3"/>
      <c r="E226" s="2"/>
      <c r="F226" s="1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2"/>
      <c r="X226" s="2"/>
      <c r="Y226" s="2"/>
      <c r="Z226" s="2"/>
      <c r="AA226" s="2"/>
      <c r="AB226" s="2"/>
      <c r="AC226" s="2"/>
    </row>
    <row r="227" ht="12.75" customHeight="1">
      <c r="A227" s="1"/>
      <c r="B227" s="2"/>
      <c r="C227" s="2"/>
      <c r="D227" s="3"/>
      <c r="E227" s="2"/>
      <c r="F227" s="1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2"/>
      <c r="X227" s="2"/>
      <c r="Y227" s="2"/>
      <c r="Z227" s="2"/>
      <c r="AA227" s="2"/>
      <c r="AB227" s="2"/>
      <c r="AC227" s="2"/>
    </row>
    <row r="228" ht="12.75" customHeight="1">
      <c r="A228" s="1"/>
      <c r="B228" s="2"/>
      <c r="C228" s="2"/>
      <c r="D228" s="3"/>
      <c r="E228" s="2"/>
      <c r="F228" s="1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2"/>
      <c r="X228" s="2"/>
      <c r="Y228" s="2"/>
      <c r="Z228" s="2"/>
      <c r="AA228" s="2"/>
      <c r="AB228" s="2"/>
      <c r="AC228" s="2"/>
    </row>
    <row r="229" ht="12.75" customHeight="1">
      <c r="A229" s="1"/>
      <c r="B229" s="2"/>
      <c r="C229" s="2"/>
      <c r="D229" s="3"/>
      <c r="E229" s="2"/>
      <c r="F229" s="1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2"/>
      <c r="X229" s="2"/>
      <c r="Y229" s="2"/>
      <c r="Z229" s="2"/>
      <c r="AA229" s="2"/>
      <c r="AB229" s="2"/>
      <c r="AC229" s="2"/>
    </row>
    <row r="230" ht="12.75" customHeight="1">
      <c r="A230" s="1"/>
      <c r="B230" s="2"/>
      <c r="C230" s="2"/>
      <c r="D230" s="3"/>
      <c r="E230" s="2"/>
      <c r="F230" s="1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2"/>
      <c r="X230" s="2"/>
      <c r="Y230" s="2"/>
      <c r="Z230" s="2"/>
      <c r="AA230" s="2"/>
      <c r="AB230" s="2"/>
      <c r="AC230" s="2"/>
    </row>
    <row r="231" ht="12.75" customHeight="1">
      <c r="A231" s="1"/>
      <c r="B231" s="2"/>
      <c r="C231" s="2"/>
      <c r="D231" s="3"/>
      <c r="E231" s="2"/>
      <c r="F231" s="1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2"/>
      <c r="X231" s="2"/>
      <c r="Y231" s="2"/>
      <c r="Z231" s="2"/>
      <c r="AA231" s="2"/>
      <c r="AB231" s="2"/>
      <c r="AC231" s="2"/>
    </row>
    <row r="232" ht="12.75" customHeight="1">
      <c r="A232" s="1"/>
      <c r="B232" s="2"/>
      <c r="C232" s="2"/>
      <c r="D232" s="3"/>
      <c r="E232" s="2"/>
      <c r="F232" s="1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2"/>
      <c r="X232" s="2"/>
      <c r="Y232" s="2"/>
      <c r="Z232" s="2"/>
      <c r="AA232" s="2"/>
      <c r="AB232" s="2"/>
      <c r="AC232" s="2"/>
    </row>
    <row r="233" ht="12.75" customHeight="1">
      <c r="A233" s="1"/>
      <c r="B233" s="2"/>
      <c r="C233" s="2"/>
      <c r="D233" s="3"/>
      <c r="E233" s="2"/>
      <c r="F233" s="1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2"/>
      <c r="X233" s="2"/>
      <c r="Y233" s="2"/>
      <c r="Z233" s="2"/>
      <c r="AA233" s="2"/>
      <c r="AB233" s="2"/>
      <c r="AC233" s="2"/>
    </row>
    <row r="234" ht="12.75" customHeight="1">
      <c r="A234" s="1"/>
      <c r="B234" s="2"/>
      <c r="C234" s="2"/>
      <c r="D234" s="3"/>
      <c r="E234" s="2"/>
      <c r="F234" s="1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2"/>
      <c r="X234" s="2"/>
      <c r="Y234" s="2"/>
      <c r="Z234" s="2"/>
      <c r="AA234" s="2"/>
      <c r="AB234" s="2"/>
      <c r="AC234" s="2"/>
    </row>
    <row r="235" ht="12.75" customHeight="1">
      <c r="A235" s="1"/>
      <c r="B235" s="2"/>
      <c r="C235" s="2"/>
      <c r="D235" s="3"/>
      <c r="E235" s="2"/>
      <c r="F235" s="1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2"/>
      <c r="X235" s="2"/>
      <c r="Y235" s="2"/>
      <c r="Z235" s="2"/>
      <c r="AA235" s="2"/>
      <c r="AB235" s="2"/>
      <c r="AC235" s="2"/>
    </row>
    <row r="236" ht="12.75" customHeight="1">
      <c r="A236" s="1"/>
      <c r="B236" s="2"/>
      <c r="C236" s="2"/>
      <c r="D236" s="3"/>
      <c r="E236" s="2"/>
      <c r="F236" s="1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2"/>
      <c r="X236" s="2"/>
      <c r="Y236" s="2"/>
      <c r="Z236" s="2"/>
      <c r="AA236" s="2"/>
      <c r="AB236" s="2"/>
      <c r="AC236" s="2"/>
    </row>
    <row r="237" ht="12.75" customHeight="1">
      <c r="A237" s="1"/>
      <c r="B237" s="2"/>
      <c r="C237" s="2"/>
      <c r="D237" s="3"/>
      <c r="E237" s="2"/>
      <c r="F237" s="1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2"/>
      <c r="X237" s="2"/>
      <c r="Y237" s="2"/>
      <c r="Z237" s="2"/>
      <c r="AA237" s="2"/>
      <c r="AB237" s="2"/>
      <c r="AC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G17:G21"/>
    <mergeCell ref="H17:M17"/>
    <mergeCell ref="N17:U1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7" width="8.14"/>
    <col customWidth="1" min="8" max="8" width="7.14"/>
    <col customWidth="1" min="9" max="9" width="5.71"/>
    <col customWidth="1" min="10" max="10" width="7.14"/>
    <col customWidth="1" min="11" max="11" width="5.71"/>
    <col customWidth="1" min="12" max="12" width="7.14"/>
    <col customWidth="1" min="13" max="13" width="5.71"/>
    <col customWidth="1" min="14" max="14" width="7.14"/>
    <col customWidth="1" min="15" max="15" width="5.71"/>
    <col customWidth="1" min="16" max="16" width="7.14"/>
    <col customWidth="1" min="17" max="17" width="5.71"/>
    <col customWidth="1" min="18" max="18" width="7.14"/>
    <col customWidth="1" min="19" max="19" width="5.71"/>
    <col customWidth="1" min="20" max="20" width="7.14"/>
    <col customWidth="1" min="21" max="22" width="5.71"/>
    <col customWidth="1" hidden="1" min="23" max="29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3">
        <v>1.0</v>
      </c>
      <c r="I1" s="3">
        <f>VLOOKUP($F1,'Grille points'!$D$3:$N$16,VLOOKUP(H$18,'Paramètres compétitions'!$B$49:$W$56,14,FALSE)+1,FALSE)</f>
        <v>450</v>
      </c>
      <c r="J1" s="3">
        <v>1.0</v>
      </c>
      <c r="K1" s="3">
        <f>VLOOKUP($F1,'Grille points'!$D$3:$N$16,VLOOKUP(J$18,'Paramètres compétitions'!$B$49:$W$56,14,FALSE)+1,FALSE)</f>
        <v>450</v>
      </c>
      <c r="L1" s="3">
        <v>1.0</v>
      </c>
      <c r="M1" s="3">
        <f>VLOOKUP($F1,'Grille points'!$D$3:$N$16,VLOOKUP(L$18,'Paramètres compétitions'!$B$49:$W$56,14,FALSE)+1,FALSE)</f>
        <v>450</v>
      </c>
      <c r="N1" s="3">
        <v>1.0</v>
      </c>
      <c r="O1" s="3">
        <f>VLOOKUP($F1,'Grille points'!$D$3:$N$16,VLOOKUP(N$18,'Paramètres compétitions'!$B$49:$W$56,14,FALSE)+1,FALSE)</f>
        <v>1500</v>
      </c>
      <c r="P1" s="3">
        <v>1.0</v>
      </c>
      <c r="Q1" s="3">
        <f>VLOOKUP($F1,'Grille points'!$D$3:$N$16,VLOOKUP(P$18,'Paramètres compétitions'!$B$49:$W$56,14,FALSE)+1,FALSE)</f>
        <v>1500</v>
      </c>
      <c r="R1" s="3">
        <v>1.0</v>
      </c>
      <c r="S1" s="3">
        <f>VLOOKUP($F1,'Grille points'!$D$3:$N$16,VLOOKUP(R$18,'Paramètres compétitions'!$B$49:$W$56,14,FALSE)+1,FALSE)</f>
        <v>1500</v>
      </c>
      <c r="T1" s="3">
        <v>1.0</v>
      </c>
      <c r="U1" s="3">
        <f>VLOOKUP($F1,'Grille points'!$D$3:$N$16,VLOOKUP(T$18,'Paramètres compétitions'!$B$49:$W$56,14,FALSE)+1,FALSE)</f>
        <v>1500</v>
      </c>
      <c r="V1" s="3"/>
      <c r="W1" s="2"/>
      <c r="X1" s="2"/>
      <c r="Y1" s="2"/>
      <c r="Z1" s="2"/>
      <c r="AA1" s="2"/>
      <c r="AB1" s="2"/>
      <c r="AC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3">
        <v>5.0</v>
      </c>
      <c r="I2" s="3">
        <f>VLOOKUP($F2,'Grille points'!$D$3:$N$16,VLOOKUP(H$18,'Paramètres compétitions'!$B$49:$W$56,14,FALSE)+1,FALSE)</f>
        <v>300</v>
      </c>
      <c r="J2" s="3">
        <v>5.0</v>
      </c>
      <c r="K2" s="3">
        <f>VLOOKUP($F2,'Grille points'!$D$3:$N$16,VLOOKUP(J$18,'Paramètres compétitions'!$B$49:$W$56,14,FALSE)+1,FALSE)</f>
        <v>300</v>
      </c>
      <c r="L2" s="3">
        <v>5.0</v>
      </c>
      <c r="M2" s="3">
        <f>VLOOKUP($F2,'Grille points'!$D$3:$N$16,VLOOKUP(L$18,'Paramètres compétitions'!$B$49:$W$56,14,FALSE)+1,FALSE)</f>
        <v>300</v>
      </c>
      <c r="N2" s="3">
        <v>5.0</v>
      </c>
      <c r="O2" s="3">
        <f>VLOOKUP($F2,'Grille points'!$D$3:$N$16,VLOOKUP(N$18,'Paramètres compétitions'!$B$49:$W$56,14,FALSE)+1,FALSE)</f>
        <v>1000</v>
      </c>
      <c r="P2" s="3">
        <v>5.0</v>
      </c>
      <c r="Q2" s="3">
        <f>VLOOKUP($F2,'Grille points'!$D$3:$N$16,VLOOKUP(P$18,'Paramètres compétitions'!$B$49:$W$56,14,FALSE)+1,FALSE)</f>
        <v>1000</v>
      </c>
      <c r="R2" s="3">
        <v>5.0</v>
      </c>
      <c r="S2" s="3">
        <f>VLOOKUP($F2,'Grille points'!$D$3:$N$16,VLOOKUP(R$18,'Paramètres compétitions'!$B$49:$W$56,14,FALSE)+1,FALSE)</f>
        <v>1000</v>
      </c>
      <c r="T2" s="3">
        <v>5.0</v>
      </c>
      <c r="U2" s="3">
        <f>VLOOKUP($F2,'Grille points'!$D$3:$N$16,VLOOKUP(T$18,'Paramètres compétitions'!$B$49:$W$56,14,FALSE)+1,FALSE)</f>
        <v>1000</v>
      </c>
      <c r="V2" s="3"/>
      <c r="W2" s="2"/>
      <c r="X2" s="2"/>
      <c r="Y2" s="2"/>
      <c r="Z2" s="2"/>
      <c r="AA2" s="2"/>
      <c r="AB2" s="2"/>
      <c r="AC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3">
        <v>9.0</v>
      </c>
      <c r="I3" s="3">
        <f>VLOOKUP($F3,'Grille points'!$D$3:$N$16,VLOOKUP(H$18,'Paramètres compétitions'!$B$49:$W$56,14,FALSE)+1,FALSE)</f>
        <v>200</v>
      </c>
      <c r="J3" s="3">
        <v>9.0</v>
      </c>
      <c r="K3" s="3">
        <f>VLOOKUP($F3,'Grille points'!$D$3:$N$16,VLOOKUP(J$18,'Paramètres compétitions'!$B$49:$W$56,14,FALSE)+1,FALSE)</f>
        <v>200</v>
      </c>
      <c r="L3" s="3">
        <v>9.0</v>
      </c>
      <c r="M3" s="3">
        <f>VLOOKUP($F3,'Grille points'!$D$3:$N$16,VLOOKUP(L$18,'Paramètres compétitions'!$B$49:$W$56,14,FALSE)+1,FALSE)</f>
        <v>200</v>
      </c>
      <c r="N3" s="3">
        <v>9.0</v>
      </c>
      <c r="O3" s="3">
        <f>VLOOKUP($F3,'Grille points'!$D$3:$N$16,VLOOKUP(N$18,'Paramètres compétitions'!$B$49:$W$56,14,FALSE)+1,FALSE)</f>
        <v>675</v>
      </c>
      <c r="P3" s="3">
        <v>9.0</v>
      </c>
      <c r="Q3" s="3">
        <f>VLOOKUP($F3,'Grille points'!$D$3:$N$16,VLOOKUP(P$18,'Paramètres compétitions'!$B$49:$W$56,14,FALSE)+1,FALSE)</f>
        <v>675</v>
      </c>
      <c r="R3" s="3">
        <v>9.0</v>
      </c>
      <c r="S3" s="3">
        <f>VLOOKUP($F3,'Grille points'!$D$3:$N$16,VLOOKUP(R$18,'Paramètres compétitions'!$B$49:$W$56,14,FALSE)+1,FALSE)</f>
        <v>675</v>
      </c>
      <c r="T3" s="3">
        <v>9.0</v>
      </c>
      <c r="U3" s="3">
        <f>VLOOKUP($F3,'Grille points'!$D$3:$N$16,VLOOKUP(T$18,'Paramètres compétitions'!$B$49:$W$56,14,FALSE)+1,FALSE)</f>
        <v>675</v>
      </c>
      <c r="V3" s="3"/>
      <c r="W3" s="2"/>
      <c r="X3" s="2"/>
      <c r="Y3" s="2"/>
      <c r="Z3" s="2"/>
      <c r="AA3" s="2"/>
      <c r="AB3" s="2"/>
      <c r="AC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3">
        <v>13.0</v>
      </c>
      <c r="I4" s="3">
        <f>VLOOKUP($F4,'Grille points'!$D$3:$N$16,VLOOKUP(H$18,'Paramètres compétitions'!$B$49:$W$56,14,FALSE)+1,FALSE)</f>
        <v>200</v>
      </c>
      <c r="J4" s="3">
        <v>13.0</v>
      </c>
      <c r="K4" s="3">
        <f>VLOOKUP($F4,'Grille points'!$D$3:$N$16,VLOOKUP(J$18,'Paramètres compétitions'!$B$49:$W$56,14,FALSE)+1,FALSE)</f>
        <v>200</v>
      </c>
      <c r="L4" s="3">
        <v>13.0</v>
      </c>
      <c r="M4" s="3">
        <f>VLOOKUP($F4,'Grille points'!$D$3:$N$16,VLOOKUP(L$18,'Paramètres compétitions'!$B$49:$W$56,14,FALSE)+1,FALSE)</f>
        <v>200</v>
      </c>
      <c r="N4" s="3">
        <v>13.0</v>
      </c>
      <c r="O4" s="3">
        <f>VLOOKUP($F4,'Grille points'!$D$3:$N$16,VLOOKUP(N$18,'Paramètres compétitions'!$B$49:$W$56,14,FALSE)+1,FALSE)</f>
        <v>675</v>
      </c>
      <c r="P4" s="3">
        <v>13.0</v>
      </c>
      <c r="Q4" s="3">
        <f>VLOOKUP($F4,'Grille points'!$D$3:$N$16,VLOOKUP(P$18,'Paramètres compétitions'!$B$49:$W$56,14,FALSE)+1,FALSE)</f>
        <v>675</v>
      </c>
      <c r="R4" s="3">
        <v>13.0</v>
      </c>
      <c r="S4" s="3">
        <f>VLOOKUP($F4,'Grille points'!$D$3:$N$16,VLOOKUP(R$18,'Paramètres compétitions'!$B$49:$W$56,14,FALSE)+1,FALSE)</f>
        <v>675</v>
      </c>
      <c r="T4" s="3">
        <v>13.0</v>
      </c>
      <c r="U4" s="3">
        <f>VLOOKUP($F4,'Grille points'!$D$3:$N$16,VLOOKUP(T$18,'Paramètres compétitions'!$B$49:$W$56,14,FALSE)+1,FALSE)</f>
        <v>675</v>
      </c>
      <c r="V4" s="3"/>
      <c r="W4" s="2"/>
      <c r="X4" s="2"/>
      <c r="Y4" s="2"/>
      <c r="Z4" s="2"/>
      <c r="AA4" s="2"/>
      <c r="AB4" s="2"/>
      <c r="AC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3">
        <v>17.0</v>
      </c>
      <c r="I5" s="3">
        <f>VLOOKUP($F5,'Grille points'!$D$3:$N$16,VLOOKUP(H$18,'Paramètres compétitions'!$B$49:$W$56,14,FALSE)+1,FALSE)</f>
        <v>130</v>
      </c>
      <c r="J5" s="3">
        <v>17.0</v>
      </c>
      <c r="K5" s="3">
        <f>VLOOKUP($F5,'Grille points'!$D$3:$N$16,VLOOKUP(J$18,'Paramètres compétitions'!$B$49:$W$56,14,FALSE)+1,FALSE)</f>
        <v>130</v>
      </c>
      <c r="L5" s="3">
        <v>17.0</v>
      </c>
      <c r="M5" s="3">
        <f>VLOOKUP($F5,'Grille points'!$D$3:$N$16,VLOOKUP(L$18,'Paramètres compétitions'!$B$49:$W$56,14,FALSE)+1,FALSE)</f>
        <v>130</v>
      </c>
      <c r="N5" s="3">
        <v>17.0</v>
      </c>
      <c r="O5" s="3">
        <f>VLOOKUP($F5,'Grille points'!$D$3:$N$16,VLOOKUP(N$18,'Paramètres compétitions'!$B$49:$W$56,14,FALSE)+1,FALSE)</f>
        <v>450</v>
      </c>
      <c r="P5" s="3">
        <v>17.0</v>
      </c>
      <c r="Q5" s="3">
        <f>VLOOKUP($F5,'Grille points'!$D$3:$N$16,VLOOKUP(P$18,'Paramètres compétitions'!$B$49:$W$56,14,FALSE)+1,FALSE)</f>
        <v>450</v>
      </c>
      <c r="R5" s="3">
        <v>17.0</v>
      </c>
      <c r="S5" s="3">
        <f>VLOOKUP($F5,'Grille points'!$D$3:$N$16,VLOOKUP(R$18,'Paramètres compétitions'!$B$49:$W$56,14,FALSE)+1,FALSE)</f>
        <v>450</v>
      </c>
      <c r="T5" s="3">
        <v>17.0</v>
      </c>
      <c r="U5" s="3">
        <f>VLOOKUP($F5,'Grille points'!$D$3:$N$16,VLOOKUP(T$18,'Paramètres compétitions'!$B$49:$W$56,14,FALSE)+1,FALSE)</f>
        <v>450</v>
      </c>
      <c r="V5" s="3"/>
      <c r="W5" s="2"/>
      <c r="X5" s="2"/>
      <c r="Y5" s="2"/>
      <c r="Z5" s="2"/>
      <c r="AA5" s="2"/>
      <c r="AB5" s="2"/>
      <c r="AC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3">
        <v>25.0</v>
      </c>
      <c r="I6" s="3">
        <f>VLOOKUP($F6,'Grille points'!$D$3:$N$16,VLOOKUP(H$18,'Paramètres compétitions'!$B$49:$W$56,14,FALSE)+1,FALSE)</f>
        <v>130</v>
      </c>
      <c r="J6" s="3">
        <v>25.0</v>
      </c>
      <c r="K6" s="3">
        <f>VLOOKUP($F6,'Grille points'!$D$3:$N$16,VLOOKUP(J$18,'Paramètres compétitions'!$B$49:$W$56,14,FALSE)+1,FALSE)</f>
        <v>130</v>
      </c>
      <c r="L6" s="3">
        <v>25.0</v>
      </c>
      <c r="M6" s="3">
        <f>VLOOKUP($F6,'Grille points'!$D$3:$N$16,VLOOKUP(L$18,'Paramètres compétitions'!$B$49:$W$56,14,FALSE)+1,FALSE)</f>
        <v>130</v>
      </c>
      <c r="N6" s="3">
        <v>25.0</v>
      </c>
      <c r="O6" s="3">
        <f>VLOOKUP($F6,'Grille points'!$D$3:$N$16,VLOOKUP(N$18,'Paramètres compétitions'!$B$49:$W$56,14,FALSE)+1,FALSE)</f>
        <v>450</v>
      </c>
      <c r="P6" s="3">
        <v>25.0</v>
      </c>
      <c r="Q6" s="3">
        <f>VLOOKUP($F6,'Grille points'!$D$3:$N$16,VLOOKUP(P$18,'Paramètres compétitions'!$B$49:$W$56,14,FALSE)+1,FALSE)</f>
        <v>450</v>
      </c>
      <c r="R6" s="3">
        <v>25.0</v>
      </c>
      <c r="S6" s="3">
        <f>VLOOKUP($F6,'Grille points'!$D$3:$N$16,VLOOKUP(R$18,'Paramètres compétitions'!$B$49:$W$56,14,FALSE)+1,FALSE)</f>
        <v>450</v>
      </c>
      <c r="T6" s="3">
        <v>25.0</v>
      </c>
      <c r="U6" s="3">
        <f>VLOOKUP($F6,'Grille points'!$D$3:$N$16,VLOOKUP(T$18,'Paramètres compétitions'!$B$49:$W$56,14,FALSE)+1,FALSE)</f>
        <v>450</v>
      </c>
      <c r="V6" s="3"/>
      <c r="W6" s="2"/>
      <c r="X6" s="2"/>
      <c r="Y6" s="2"/>
      <c r="Z6" s="2"/>
      <c r="AA6" s="2"/>
      <c r="AB6" s="2"/>
      <c r="AC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3">
        <v>33.0</v>
      </c>
      <c r="I7" s="3">
        <f>VLOOKUP($F7,'Grille points'!$D$3:$N$16,VLOOKUP(H$18,'Paramètres compétitions'!$B$49:$W$56,14,FALSE)+1,FALSE)</f>
        <v>80</v>
      </c>
      <c r="J7" s="3">
        <v>33.0</v>
      </c>
      <c r="K7" s="3">
        <f>VLOOKUP($F7,'Grille points'!$D$3:$N$16,VLOOKUP(J$18,'Paramètres compétitions'!$B$49:$W$56,14,FALSE)+1,FALSE)</f>
        <v>80</v>
      </c>
      <c r="L7" s="3">
        <v>33.0</v>
      </c>
      <c r="M7" s="3">
        <f>VLOOKUP($F7,'Grille points'!$D$3:$N$16,VLOOKUP(L$18,'Paramètres compétitions'!$B$49:$W$56,14,FALSE)+1,FALSE)</f>
        <v>80</v>
      </c>
      <c r="N7" s="3">
        <v>33.0</v>
      </c>
      <c r="O7" s="3">
        <f>VLOOKUP($F7,'Grille points'!$D$3:$N$16,VLOOKUP(N$18,'Paramètres compétitions'!$B$49:$W$56,14,FALSE)+1,FALSE)</f>
        <v>300</v>
      </c>
      <c r="P7" s="3">
        <v>33.0</v>
      </c>
      <c r="Q7" s="3">
        <f>VLOOKUP($F7,'Grille points'!$D$3:$N$16,VLOOKUP(P$18,'Paramètres compétitions'!$B$49:$W$56,14,FALSE)+1,FALSE)</f>
        <v>300</v>
      </c>
      <c r="R7" s="3">
        <v>33.0</v>
      </c>
      <c r="S7" s="3">
        <f>VLOOKUP($F7,'Grille points'!$D$3:$N$16,VLOOKUP(R$18,'Paramètres compétitions'!$B$49:$W$56,14,FALSE)+1,FALSE)</f>
        <v>300</v>
      </c>
      <c r="T7" s="3">
        <v>33.0</v>
      </c>
      <c r="U7" s="3">
        <f>VLOOKUP($F7,'Grille points'!$D$3:$N$16,VLOOKUP(T$18,'Paramètres compétitions'!$B$49:$W$56,14,FALSE)+1,FALSE)</f>
        <v>300</v>
      </c>
      <c r="V7" s="3"/>
      <c r="W7" s="2"/>
      <c r="X7" s="2"/>
      <c r="Y7" s="2"/>
      <c r="Z7" s="2"/>
      <c r="AA7" s="2"/>
      <c r="AB7" s="2"/>
      <c r="AC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3">
        <v>49.0</v>
      </c>
      <c r="I8" s="3">
        <f>VLOOKUP($F8,'Grille points'!$D$3:$N$16,VLOOKUP(H$18,'Paramètres compétitions'!$B$49:$W$56,14,FALSE)+1,FALSE)</f>
        <v>80</v>
      </c>
      <c r="J8" s="3">
        <v>49.0</v>
      </c>
      <c r="K8" s="3">
        <f>VLOOKUP($F8,'Grille points'!$D$3:$N$16,VLOOKUP(J$18,'Paramètres compétitions'!$B$49:$W$56,14,FALSE)+1,FALSE)</f>
        <v>80</v>
      </c>
      <c r="L8" s="3">
        <v>49.0</v>
      </c>
      <c r="M8" s="3">
        <f>VLOOKUP($F8,'Grille points'!$D$3:$N$16,VLOOKUP(L$18,'Paramètres compétitions'!$B$49:$W$56,14,FALSE)+1,FALSE)</f>
        <v>80</v>
      </c>
      <c r="N8" s="3">
        <v>49.0</v>
      </c>
      <c r="O8" s="3">
        <f>VLOOKUP($F8,'Grille points'!$D$3:$N$16,VLOOKUP(N$18,'Paramètres compétitions'!$B$49:$W$56,14,FALSE)+1,FALSE)</f>
        <v>300</v>
      </c>
      <c r="P8" s="3">
        <v>49.0</v>
      </c>
      <c r="Q8" s="3">
        <f>VLOOKUP($F8,'Grille points'!$D$3:$N$16,VLOOKUP(P$18,'Paramètres compétitions'!$B$49:$W$56,14,FALSE)+1,FALSE)</f>
        <v>300</v>
      </c>
      <c r="R8" s="3">
        <v>49.0</v>
      </c>
      <c r="S8" s="3">
        <f>VLOOKUP($F8,'Grille points'!$D$3:$N$16,VLOOKUP(R$18,'Paramètres compétitions'!$B$49:$W$56,14,FALSE)+1,FALSE)</f>
        <v>300</v>
      </c>
      <c r="T8" s="3">
        <v>49.0</v>
      </c>
      <c r="U8" s="3">
        <f>VLOOKUP($F8,'Grille points'!$D$3:$N$16,VLOOKUP(T$18,'Paramètres compétitions'!$B$49:$W$56,14,FALSE)+1,FALSE)</f>
        <v>300</v>
      </c>
      <c r="V8" s="3"/>
      <c r="W8" s="2"/>
      <c r="X8" s="2"/>
      <c r="Y8" s="2"/>
      <c r="Z8" s="2"/>
      <c r="AA8" s="2"/>
      <c r="AB8" s="2"/>
      <c r="AC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3">
        <f>IF(VLOOKUP(H18,'Paramètres compétitions'!$B$49:$W$56,16,FALSE),VLOOKUP(H18,'Paramètres compétitions'!$B$49:$W$56,16,FALSE)+1,"")</f>
        <v>65</v>
      </c>
      <c r="I9" s="3">
        <f>VLOOKUP($F9,'Grille points'!$D$3:$N$16,VLOOKUP(H$18,'Paramètres compétitions'!$B$49:$W$56,14,FALSE)+1,FALSE)</f>
        <v>50</v>
      </c>
      <c r="J9" s="3" t="str">
        <f>IF(VLOOKUP(J18,'Paramètres compétitions'!$B$49:$W$56,16,FALSE),VLOOKUP(J18,'Paramètres compétitions'!$B$49:$W$56,16,FALSE)+1,"")</f>
        <v/>
      </c>
      <c r="K9" s="3">
        <f>VLOOKUP($F9,'Grille points'!$D$3:$N$16,VLOOKUP(J$18,'Paramètres compétitions'!$B$49:$W$56,14,FALSE)+1,FALSE)</f>
        <v>50</v>
      </c>
      <c r="L9" s="3" t="str">
        <f>IF(VLOOKUP(L18,'Paramètres compétitions'!$B$49:$W$56,16,FALSE),VLOOKUP(L18,'Paramètres compétitions'!$B$49:$W$56,16,FALSE)+1,"")</f>
        <v/>
      </c>
      <c r="M9" s="3">
        <f>VLOOKUP($F9,'Grille points'!$D$3:$N$16,VLOOKUP(L$18,'Paramètres compétitions'!$B$49:$W$56,14,FALSE)+1,FALSE)</f>
        <v>50</v>
      </c>
      <c r="N9" s="3">
        <f>IF(VLOOKUP(N18,'Paramètres compétitions'!$B$49:$W$56,16,FALSE),VLOOKUP(N18,'Paramètres compétitions'!$B$49:$W$56,16,FALSE)+1,"")</f>
        <v>65</v>
      </c>
      <c r="O9" s="3">
        <f>VLOOKUP($F9,'Grille points'!$D$3:$N$16,VLOOKUP(N$18,'Paramètres compétitions'!$B$49:$W$56,14,FALSE)+1,FALSE)</f>
        <v>200</v>
      </c>
      <c r="P9" s="3">
        <f>IF(VLOOKUP(P18,'Paramètres compétitions'!$B$49:$W$56,16,FALSE),VLOOKUP(P18,'Paramètres compétitions'!$B$49:$W$56,16,FALSE)+1,"")</f>
        <v>65</v>
      </c>
      <c r="Q9" s="3">
        <f>VLOOKUP($F9,'Grille points'!$D$3:$N$16,VLOOKUP(P$18,'Paramètres compétitions'!$B$49:$W$56,14,FALSE)+1,FALSE)</f>
        <v>200</v>
      </c>
      <c r="R9" s="3">
        <f>IF(VLOOKUP(R18,'Paramètres compétitions'!$B$49:$W$56,16,FALSE),VLOOKUP(R18,'Paramètres compétitions'!$B$49:$W$56,16,FALSE)+1,"")</f>
        <v>65</v>
      </c>
      <c r="S9" s="3">
        <f>VLOOKUP($F9,'Grille points'!$D$3:$N$16,VLOOKUP(R$18,'Paramètres compétitions'!$B$49:$W$56,14,FALSE)+1,FALSE)</f>
        <v>200</v>
      </c>
      <c r="T9" s="3">
        <f>IF(VLOOKUP(T18,'Paramètres compétitions'!$B$49:$W$56,16,FALSE),VLOOKUP(T18,'Paramètres compétitions'!$B$49:$W$56,16,FALSE)+1,"")</f>
        <v>65</v>
      </c>
      <c r="U9" s="3">
        <f>VLOOKUP($F9,'Grille points'!$D$3:$N$16,VLOOKUP(T$18,'Paramètres compétitions'!$B$49:$W$56,14,FALSE)+1,FALSE)</f>
        <v>200</v>
      </c>
      <c r="V9" s="3"/>
      <c r="W9" s="2"/>
      <c r="X9" s="2"/>
      <c r="Y9" s="2"/>
      <c r="Z9" s="2"/>
      <c r="AA9" s="2"/>
      <c r="AB9" s="2"/>
      <c r="AC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3" t="str">
        <f>IF(VLOOKUP(H18,'Paramètres compétitions'!$B$49:$W$56,17,FALSE),VLOOKUP(H18,'Paramètres compétitions'!$B$49:$W$56,17,FALSE)+1,"")</f>
        <v/>
      </c>
      <c r="I10" s="3">
        <f>VLOOKUP($F10,'Grille points'!$D$3:$N$16,VLOOKUP(H$18,'Paramètres compétitions'!$B$49:$W$56,14,FALSE)+1,FALSE)</f>
        <v>30</v>
      </c>
      <c r="J10" s="3" t="str">
        <f>IF(VLOOKUP(J18,'Paramètres compétitions'!$B$49:$W$56,17,FALSE),VLOOKUP(J18,'Paramètres compétitions'!$B$49:$W$56,17,FALSE)+1,"")</f>
        <v/>
      </c>
      <c r="K10" s="3">
        <f>VLOOKUP($F10,'Grille points'!$D$3:$N$16,VLOOKUP(J$18,'Paramètres compétitions'!$B$49:$W$56,14,FALSE)+1,FALSE)</f>
        <v>30</v>
      </c>
      <c r="L10" s="3" t="str">
        <f>IF(VLOOKUP(L18,'Paramètres compétitions'!$B$49:$W$56,17,FALSE),VLOOKUP(L18,'Paramètres compétitions'!$B$49:$W$56,17,FALSE)+1,"")</f>
        <v/>
      </c>
      <c r="M10" s="3">
        <f>VLOOKUP($F10,'Grille points'!$D$3:$N$16,VLOOKUP(L$18,'Paramètres compétitions'!$B$49:$W$56,14,FALSE)+1,FALSE)</f>
        <v>30</v>
      </c>
      <c r="N10" s="3">
        <f>IF(VLOOKUP(N18,'Paramètres compétitions'!$B$49:$W$56,17,FALSE),VLOOKUP(N18,'Paramètres compétitions'!$B$49:$W$56,17,FALSE)+1,"")</f>
        <v>97</v>
      </c>
      <c r="O10" s="3">
        <f>VLOOKUP($F10,'Grille points'!$D$3:$N$16,VLOOKUP(N$18,'Paramètres compétitions'!$B$49:$W$56,14,FALSE)+1,FALSE)</f>
        <v>130</v>
      </c>
      <c r="P10" s="3">
        <f>IF(VLOOKUP(P18,'Paramètres compétitions'!$B$49:$W$56,17,FALSE),VLOOKUP(P18,'Paramètres compétitions'!$B$49:$W$56,17,FALSE)+1,"")</f>
        <v>97</v>
      </c>
      <c r="Q10" s="3">
        <f>VLOOKUP($F10,'Grille points'!$D$3:$N$16,VLOOKUP(P$18,'Paramètres compétitions'!$B$49:$W$56,14,FALSE)+1,FALSE)</f>
        <v>130</v>
      </c>
      <c r="R10" s="3">
        <f>IF(VLOOKUP(R18,'Paramètres compétitions'!$B$49:$W$56,17,FALSE),VLOOKUP(R18,'Paramètres compétitions'!$B$49:$W$56,17,FALSE)+1,"")</f>
        <v>97</v>
      </c>
      <c r="S10" s="3">
        <f>VLOOKUP($F10,'Grille points'!$D$3:$N$16,VLOOKUP(R$18,'Paramètres compétitions'!$B$49:$W$56,14,FALSE)+1,FALSE)</f>
        <v>130</v>
      </c>
      <c r="T10" s="3">
        <f>IF(VLOOKUP(T18,'Paramètres compétitions'!$B$49:$W$56,17,FALSE),VLOOKUP(T18,'Paramètres compétitions'!$B$49:$W$56,17,FALSE)+1,"")</f>
        <v>97</v>
      </c>
      <c r="U10" s="3">
        <f>VLOOKUP($F10,'Grille points'!$D$3:$N$16,VLOOKUP(T$18,'Paramètres compétitions'!$B$49:$W$56,14,FALSE)+1,FALSE)</f>
        <v>130</v>
      </c>
      <c r="V10" s="3"/>
      <c r="W10" s="2"/>
      <c r="X10" s="2"/>
      <c r="Y10" s="2"/>
      <c r="Z10" s="2"/>
      <c r="AA10" s="2"/>
      <c r="AB10" s="2"/>
      <c r="AC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3" t="str">
        <f>IF(VLOOKUP(H18,'Paramètres compétitions'!$B$49:$W$56,18,FALSE),VLOOKUP(H18,'Paramètres compétitions'!$B$49:$W$56,18,FALSE)+1,"")</f>
        <v/>
      </c>
      <c r="I11" s="3">
        <f>VLOOKUP($F11,'Grille points'!$D$3:$N$16,VLOOKUP(H$18,'Paramètres compétitions'!$B$49:$W$56,14,FALSE)+1,FALSE)</f>
        <v>20</v>
      </c>
      <c r="J11" s="3" t="str">
        <f>IF(VLOOKUP(J18,'Paramètres compétitions'!$B$49:$W$56,18,FALSE),VLOOKUP(J18,'Paramètres compétitions'!$B$49:$W$56,18,FALSE)+1,"")</f>
        <v/>
      </c>
      <c r="K11" s="3">
        <f>VLOOKUP($F11,'Grille points'!$D$3:$N$16,VLOOKUP(J$18,'Paramètres compétitions'!$B$49:$W$56,14,FALSE)+1,FALSE)</f>
        <v>20</v>
      </c>
      <c r="L11" s="3" t="str">
        <f>IF(VLOOKUP(L18,'Paramètres compétitions'!$B$49:$W$56,18,FALSE),VLOOKUP(L18,'Paramètres compétitions'!$B$49:$W$56,18,FALSE)+1,"")</f>
        <v/>
      </c>
      <c r="M11" s="3">
        <f>VLOOKUP($F11,'Grille points'!$D$3:$N$16,VLOOKUP(L$18,'Paramètres compétitions'!$B$49:$W$56,14,FALSE)+1,FALSE)</f>
        <v>20</v>
      </c>
      <c r="N11" s="3" t="str">
        <f>IF(VLOOKUP(N18,'Paramètres compétitions'!$B$49:$W$56,18,FALSE),VLOOKUP(N18,'Paramètres compétitions'!$B$49:$W$56,18,FALSE)+1,"")</f>
        <v/>
      </c>
      <c r="O11" s="3">
        <f>VLOOKUP($F11,'Grille points'!$D$3:$N$16,VLOOKUP(N$18,'Paramètres compétitions'!$B$49:$W$56,14,FALSE)+1,FALSE)</f>
        <v>80</v>
      </c>
      <c r="P11" s="3" t="str">
        <f>IF(VLOOKUP(P18,'Paramètres compétitions'!$B$49:$W$56,18,FALSE),VLOOKUP(P18,'Paramètres compétitions'!$B$49:$W$56,18,FALSE)+1,"")</f>
        <v/>
      </c>
      <c r="Q11" s="3">
        <f>VLOOKUP($F11,'Grille points'!$D$3:$N$16,VLOOKUP(P$18,'Paramètres compétitions'!$B$49:$W$56,14,FALSE)+1,FALSE)</f>
        <v>80</v>
      </c>
      <c r="R11" s="3" t="str">
        <f>IF(VLOOKUP(R18,'Paramètres compétitions'!$B$49:$W$56,18,FALSE),VLOOKUP(R18,'Paramètres compétitions'!$B$49:$W$56,18,FALSE)+1,"")</f>
        <v/>
      </c>
      <c r="S11" s="3">
        <f>VLOOKUP($F11,'Grille points'!$D$3:$N$16,VLOOKUP(R$18,'Paramètres compétitions'!$B$49:$W$56,14,FALSE)+1,FALSE)</f>
        <v>80</v>
      </c>
      <c r="T11" s="3" t="str">
        <f>IF(VLOOKUP(T18,'Paramètres compétitions'!$B$49:$W$56,18,FALSE),VLOOKUP(T18,'Paramètres compétitions'!$B$49:$W$56,18,FALSE)+1,"")</f>
        <v/>
      </c>
      <c r="U11" s="3">
        <f>VLOOKUP($F11,'Grille points'!$D$3:$N$16,VLOOKUP(T$18,'Paramètres compétitions'!$B$49:$W$56,14,FALSE)+1,FALSE)</f>
        <v>80</v>
      </c>
      <c r="V11" s="3"/>
      <c r="W11" s="2"/>
      <c r="X11" s="2"/>
      <c r="Y11" s="2"/>
      <c r="Z11" s="2"/>
      <c r="AA11" s="2"/>
      <c r="AB11" s="2"/>
      <c r="AC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3" t="str">
        <f>IF(VLOOKUP(H18,'Paramètres compétitions'!$B$49:$W$56,19,FALSE),VLOOKUP(H18,'Paramètres compétitions'!$B$49:$W$56,19,FALSE)+1,"")</f>
        <v/>
      </c>
      <c r="I12" s="3">
        <f>VLOOKUP($F12,'Grille points'!$D$3:$N$16,VLOOKUP(H$18,'Paramètres compétitions'!$B$49:$W$56,14,FALSE)+1,FALSE)</f>
        <v>15</v>
      </c>
      <c r="J12" s="3" t="str">
        <f>IF(VLOOKUP(J18,'Paramètres compétitions'!$B$49:$W$56,19,FALSE),VLOOKUP(J18,'Paramètres compétitions'!$B$49:$W$56,19,FALSE)+1,"")</f>
        <v/>
      </c>
      <c r="K12" s="3">
        <f>VLOOKUP($F12,'Grille points'!$D$3:$N$16,VLOOKUP(J$18,'Paramètres compétitions'!$B$49:$W$56,14,FALSE)+1,FALSE)</f>
        <v>15</v>
      </c>
      <c r="L12" s="3" t="str">
        <f>IF(VLOOKUP(L18,'Paramètres compétitions'!$B$49:$W$56,19,FALSE),VLOOKUP(L18,'Paramètres compétitions'!$B$49:$W$56,19,FALSE)+1,"")</f>
        <v/>
      </c>
      <c r="M12" s="3">
        <f>VLOOKUP($F12,'Grille points'!$D$3:$N$16,VLOOKUP(L$18,'Paramètres compétitions'!$B$49:$W$56,14,FALSE)+1,FALSE)</f>
        <v>15</v>
      </c>
      <c r="N12" s="3" t="str">
        <f>IF(VLOOKUP(N18,'Paramètres compétitions'!$B$49:$W$56,19,FALSE),VLOOKUP(N18,'Paramètres compétitions'!$B$49:$W$56,19,FALSE)+1,"")</f>
        <v/>
      </c>
      <c r="O12" s="3">
        <f>VLOOKUP($F12,'Grille points'!$D$3:$N$16,VLOOKUP(N$18,'Paramètres compétitions'!$B$49:$W$56,14,FALSE)+1,FALSE)</f>
        <v>50</v>
      </c>
      <c r="P12" s="3" t="str">
        <f>IF(VLOOKUP(P18,'Paramètres compétitions'!$B$49:$W$56,19,FALSE),VLOOKUP(P18,'Paramètres compétitions'!$B$49:$W$56,19,FALSE)+1,"")</f>
        <v/>
      </c>
      <c r="Q12" s="3">
        <f>VLOOKUP($F12,'Grille points'!$D$3:$N$16,VLOOKUP(P$18,'Paramètres compétitions'!$B$49:$W$56,14,FALSE)+1,FALSE)</f>
        <v>50</v>
      </c>
      <c r="R12" s="3" t="str">
        <f>IF(VLOOKUP(R18,'Paramètres compétitions'!$B$49:$W$56,19,FALSE),VLOOKUP(R18,'Paramètres compétitions'!$B$49:$W$56,19,FALSE)+1,"")</f>
        <v/>
      </c>
      <c r="S12" s="3">
        <f>VLOOKUP($F12,'Grille points'!$D$3:$N$16,VLOOKUP(R$18,'Paramètres compétitions'!$B$49:$W$56,14,FALSE)+1,FALSE)</f>
        <v>50</v>
      </c>
      <c r="T12" s="3" t="str">
        <f>IF(VLOOKUP(T18,'Paramètres compétitions'!$B$49:$W$56,19,FALSE),VLOOKUP(T18,'Paramètres compétitions'!$B$49:$W$56,19,FALSE)+1,"")</f>
        <v/>
      </c>
      <c r="U12" s="3">
        <f>VLOOKUP($F12,'Grille points'!$D$3:$N$16,VLOOKUP(T$18,'Paramètres compétitions'!$B$49:$W$56,14,FALSE)+1,FALSE)</f>
        <v>50</v>
      </c>
      <c r="V12" s="3"/>
      <c r="W12" s="2"/>
      <c r="X12" s="2"/>
      <c r="Y12" s="2"/>
      <c r="Z12" s="2"/>
      <c r="AA12" s="2"/>
      <c r="AB12" s="2"/>
      <c r="AC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3" t="str">
        <f>IF(VLOOKUP(H18,'Paramètres compétitions'!$B$49:$W$56,20,FALSE),VLOOKUP(H18,'Paramètres compétitions'!$B$49:$W$56,20,FALSE)+1,"")</f>
        <v/>
      </c>
      <c r="I13" s="3">
        <f>VLOOKUP($F13,'Grille points'!$D$3:$N$16,VLOOKUP(H$18,'Paramètres compétitions'!$B$49:$W$56,14,FALSE)+1,FALSE)</f>
        <v>10</v>
      </c>
      <c r="J13" s="3" t="str">
        <f>IF(VLOOKUP(J18,'Paramètres compétitions'!$B$49:$W$56,20,FALSE),VLOOKUP(J18,'Paramètres compétitions'!$B$49:$W$56,20,FALSE)+1,"")</f>
        <v/>
      </c>
      <c r="K13" s="3">
        <f>VLOOKUP($F13,'Grille points'!$D$3:$N$16,VLOOKUP(J$18,'Paramètres compétitions'!$B$49:$W$56,14,FALSE)+1,FALSE)</f>
        <v>10</v>
      </c>
      <c r="L13" s="3" t="str">
        <f>IF(VLOOKUP(L18,'Paramètres compétitions'!$B$49:$W$56,20,FALSE),VLOOKUP(L18,'Paramètres compétitions'!$B$49:$W$56,20,FALSE)+1,"")</f>
        <v/>
      </c>
      <c r="M13" s="3">
        <f>VLOOKUP($F13,'Grille points'!$D$3:$N$16,VLOOKUP(L$18,'Paramètres compétitions'!$B$49:$W$56,14,FALSE)+1,FALSE)</f>
        <v>10</v>
      </c>
      <c r="N13" s="3" t="str">
        <f>IF(VLOOKUP(N18,'Paramètres compétitions'!$B$49:$W$56,20,FALSE),VLOOKUP(N18,'Paramètres compétitions'!$B$49:$W$56,20,FALSE)+1,"")</f>
        <v/>
      </c>
      <c r="O13" s="3">
        <f>VLOOKUP($F13,'Grille points'!$D$3:$N$16,VLOOKUP(N$18,'Paramètres compétitions'!$B$49:$W$56,14,FALSE)+1,FALSE)</f>
        <v>30</v>
      </c>
      <c r="P13" s="3" t="str">
        <f>IF(VLOOKUP(P18,'Paramètres compétitions'!$B$49:$W$56,20,FALSE),VLOOKUP(P18,'Paramètres compétitions'!$B$49:$W$56,20,FALSE)+1,"")</f>
        <v/>
      </c>
      <c r="Q13" s="3">
        <f>VLOOKUP($F13,'Grille points'!$D$3:$N$16,VLOOKUP(P$18,'Paramètres compétitions'!$B$49:$W$56,14,FALSE)+1,FALSE)</f>
        <v>30</v>
      </c>
      <c r="R13" s="3" t="str">
        <f>IF(VLOOKUP(R18,'Paramètres compétitions'!$B$49:$W$56,20,FALSE),VLOOKUP(R18,'Paramètres compétitions'!$B$49:$W$56,20,FALSE)+1,"")</f>
        <v/>
      </c>
      <c r="S13" s="3">
        <f>VLOOKUP($F13,'Grille points'!$D$3:$N$16,VLOOKUP(R$18,'Paramètres compétitions'!$B$49:$W$56,14,FALSE)+1,FALSE)</f>
        <v>30</v>
      </c>
      <c r="T13" s="3" t="str">
        <f>IF(VLOOKUP(T18,'Paramètres compétitions'!$B$49:$W$56,20,FALSE),VLOOKUP(T18,'Paramètres compétitions'!$B$49:$W$56,20,FALSE)+1,"")</f>
        <v/>
      </c>
      <c r="U13" s="3">
        <f>VLOOKUP($F13,'Grille points'!$D$3:$N$16,VLOOKUP(T$18,'Paramètres compétitions'!$B$49:$W$56,14,FALSE)+1,FALSE)</f>
        <v>30</v>
      </c>
      <c r="V13" s="3"/>
      <c r="W13" s="2"/>
      <c r="X13" s="2"/>
      <c r="Y13" s="2"/>
      <c r="Z13" s="2"/>
      <c r="AA13" s="2"/>
      <c r="AB13" s="2"/>
      <c r="AC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3" t="str">
        <f>VLOOKUP(H18,'Paramètres compétitions'!$B$49:$W$56,22,FALSE)</f>
        <v/>
      </c>
      <c r="I14" s="3">
        <f>VLOOKUP($F14,'Grille points'!$D$3:$N$16,VLOOKUP(H$18,'Paramètres compétitions'!$B$49:$W$56,14,FALSE)+1,FALSE)</f>
        <v>0</v>
      </c>
      <c r="J14" s="3" t="str">
        <f>VLOOKUP(J18,'Paramètres compétitions'!$B$49:$W$56,22,FALSE)</f>
        <v/>
      </c>
      <c r="K14" s="3">
        <f>VLOOKUP($F14,'Grille points'!$D$3:$N$16,VLOOKUP(J$18,'Paramètres compétitions'!$B$49:$W$56,14,FALSE)+1,FALSE)</f>
        <v>0</v>
      </c>
      <c r="L14" s="3" t="str">
        <f>VLOOKUP(L18,'Paramètres compétitions'!$B$49:$W$56,22,FALSE)</f>
        <v/>
      </c>
      <c r="M14" s="3">
        <f>VLOOKUP($F14,'Grille points'!$D$3:$N$16,VLOOKUP(L$18,'Paramètres compétitions'!$B$49:$W$56,14,FALSE)+1,FALSE)</f>
        <v>0</v>
      </c>
      <c r="N14" s="3">
        <f>VLOOKUP(N18,'Paramètres compétitions'!$B$49:$W$56,22,FALSE)</f>
        <v>124</v>
      </c>
      <c r="O14" s="3">
        <f>VLOOKUP($F14,'Grille points'!$D$3:$N$16,VLOOKUP(N$18,'Paramètres compétitions'!$B$49:$W$56,14,FALSE)+1,FALSE)</f>
        <v>0</v>
      </c>
      <c r="P14" s="3">
        <f>VLOOKUP(P18,'Paramètres compétitions'!$B$49:$W$56,22,FALSE)</f>
        <v>158</v>
      </c>
      <c r="Q14" s="3">
        <f>VLOOKUP($F14,'Grille points'!$D$3:$N$16,VLOOKUP(P$18,'Paramètres compétitions'!$B$49:$W$56,14,FALSE)+1,FALSE)</f>
        <v>0</v>
      </c>
      <c r="R14" s="3">
        <f>VLOOKUP(R18,'Paramètres compétitions'!$B$49:$W$56,22,FALSE)</f>
        <v>143</v>
      </c>
      <c r="S14" s="3">
        <f>VLOOKUP($F14,'Grille points'!$D$3:$N$16,VLOOKUP(R$18,'Paramètres compétitions'!$B$49:$W$56,14,FALSE)+1,FALSE)</f>
        <v>0</v>
      </c>
      <c r="T14" s="3">
        <f>VLOOKUP(T18,'Paramètres compétitions'!$B$49:$W$56,22,FALSE)</f>
        <v>131</v>
      </c>
      <c r="U14" s="3">
        <f>VLOOKUP($F14,'Grille points'!$D$3:$N$16,VLOOKUP(T$18,'Paramètres compétitions'!$B$49:$W$56,14,FALSE)+1,FALSE)</f>
        <v>0</v>
      </c>
      <c r="V14" s="3"/>
      <c r="W14" s="2"/>
      <c r="X14" s="2"/>
      <c r="Y14" s="2"/>
      <c r="Z14" s="2"/>
      <c r="AA14" s="2"/>
      <c r="AB14" s="2"/>
      <c r="AC14" s="2"/>
    </row>
    <row r="15" ht="12.75" hidden="1" customHeight="1">
      <c r="A15" s="1"/>
      <c r="B15" s="2"/>
      <c r="C15" s="2"/>
      <c r="D15" s="3"/>
      <c r="E15" s="2"/>
      <c r="F15" s="1"/>
      <c r="G15" s="4"/>
      <c r="H15" s="3" t="s">
        <v>14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  <c r="X15" s="2"/>
      <c r="Y15" s="2"/>
      <c r="Z15" s="2"/>
      <c r="AA15" s="2"/>
      <c r="AB15" s="2"/>
      <c r="AC15" s="2"/>
    </row>
    <row r="16" ht="13.5" customHeight="1">
      <c r="A16" s="1"/>
      <c r="B16" s="2"/>
      <c r="C16" s="2"/>
      <c r="D16" s="3"/>
      <c r="E16" s="2"/>
      <c r="F16" s="1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"/>
      <c r="X16" s="2"/>
      <c r="Y16" s="2"/>
      <c r="Z16" s="2"/>
      <c r="AA16" s="2"/>
      <c r="AB16" s="2"/>
      <c r="AC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10" t="s">
        <v>16</v>
      </c>
      <c r="I17" s="11"/>
      <c r="J17" s="11"/>
      <c r="K17" s="11"/>
      <c r="L17" s="11"/>
      <c r="M17" s="12"/>
      <c r="N17" s="13" t="s">
        <v>17</v>
      </c>
      <c r="O17" s="11"/>
      <c r="P17" s="11"/>
      <c r="Q17" s="11"/>
      <c r="R17" s="11"/>
      <c r="S17" s="11"/>
      <c r="T17" s="11"/>
      <c r="U17" s="12"/>
      <c r="V17" s="2"/>
      <c r="W17" s="2"/>
      <c r="X17" s="2"/>
      <c r="Y17" s="2"/>
      <c r="Z17" s="2"/>
      <c r="AA17" s="2"/>
      <c r="AB17" s="2"/>
      <c r="AC17" s="2"/>
    </row>
    <row r="18" ht="212.25" customHeight="1">
      <c r="A18" s="14"/>
      <c r="B18" s="15"/>
      <c r="C18" s="15"/>
      <c r="D18" s="16"/>
      <c r="E18" s="15"/>
      <c r="F18" s="16"/>
      <c r="G18" s="17"/>
      <c r="H18" s="18" t="str">
        <f>'Paramètres compétitions'!B49</f>
        <v>ANTONY</v>
      </c>
      <c r="I18" s="19" t="s">
        <v>18</v>
      </c>
      <c r="J18" s="20" t="str">
        <f>'Paramètres compétitions'!B50</f>
        <v>VALENCE</v>
      </c>
      <c r="K18" s="19" t="s">
        <v>18</v>
      </c>
      <c r="L18" s="20" t="str">
        <f>'Paramètres compétitions'!B51</f>
        <v>MELUN</v>
      </c>
      <c r="M18" s="21" t="s">
        <v>18</v>
      </c>
      <c r="N18" s="18" t="str">
        <f>'Paramètres compétitions'!B52</f>
        <v>LE CAIRE</v>
      </c>
      <c r="O18" s="19" t="s">
        <v>18</v>
      </c>
      <c r="P18" s="20" t="str">
        <f>'Paramètres compétitions'!B53</f>
        <v>ST MAUR</v>
      </c>
      <c r="Q18" s="19" t="s">
        <v>18</v>
      </c>
      <c r="R18" s="20" t="str">
        <f>'Paramètres compétitions'!B54</f>
        <v>KATOWICE</v>
      </c>
      <c r="S18" s="19" t="s">
        <v>18</v>
      </c>
      <c r="T18" s="20" t="str">
        <f>'Paramètres compétitions'!B55</f>
        <v>TURIN</v>
      </c>
      <c r="U18" s="21" t="s">
        <v>18</v>
      </c>
      <c r="V18" s="22"/>
      <c r="W18" s="23"/>
      <c r="X18" s="23"/>
      <c r="Y18" s="23"/>
      <c r="Z18" s="23"/>
      <c r="AA18" s="23"/>
      <c r="AB18" s="23"/>
      <c r="AC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28">
        <f>VLOOKUP(H18,'Paramètres compétitions'!$B$49:$W$56,2,FALSE)</f>
        <v>43737</v>
      </c>
      <c r="I19" s="29"/>
      <c r="J19" s="30">
        <f>VLOOKUP(J18,'Paramètres compétitions'!$B$49:$W$56,2,FALSE)</f>
        <v>43744</v>
      </c>
      <c r="K19" s="29"/>
      <c r="L19" s="30">
        <f>VLOOKUP(L18,'Paramètres compétitions'!$B$49:$W$56,2,FALSE)</f>
        <v>43926</v>
      </c>
      <c r="M19" s="31"/>
      <c r="N19" s="28">
        <f>VLOOKUP(N18,'Paramètres compétitions'!$B$49:$W$56,2,FALSE)</f>
        <v>43793</v>
      </c>
      <c r="O19" s="29"/>
      <c r="P19" s="30">
        <f>VLOOKUP(P18,'Paramètres compétitions'!$B$49:$W$56,2,FALSE)</f>
        <v>43814</v>
      </c>
      <c r="Q19" s="29"/>
      <c r="R19" s="30">
        <f>VLOOKUP(R18,'Paramètres compétitions'!$B$49:$W$56,2,FALSE)</f>
        <v>43842</v>
      </c>
      <c r="S19" s="29"/>
      <c r="T19" s="30">
        <f>VLOOKUP(T18,'Paramètres compétitions'!$B$49:$W$56,2,FALSE)</f>
        <v>43870</v>
      </c>
      <c r="U19" s="31"/>
      <c r="V19" s="32"/>
      <c r="W19" s="32"/>
      <c r="X19" s="32"/>
      <c r="Y19" s="32"/>
      <c r="Z19" s="32"/>
      <c r="AA19" s="32"/>
      <c r="AB19" s="32"/>
      <c r="AC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33">
        <f>VLOOKUP(H18,'Paramètres compétitions'!$B$49:$W$56,10,FALSE)</f>
        <v>1.08</v>
      </c>
      <c r="I20" s="34"/>
      <c r="J20" s="35">
        <f>VLOOKUP(J18,'Paramètres compétitions'!$B$49:$W$56,10,FALSE)</f>
        <v>0.75</v>
      </c>
      <c r="K20" s="34"/>
      <c r="L20" s="35">
        <f>VLOOKUP(L18,'Paramètres compétitions'!$B$49:$W$56,10,FALSE)</f>
        <v>0.75</v>
      </c>
      <c r="M20" s="36"/>
      <c r="N20" s="33">
        <f>VLOOKUP(N18,'Paramètres compétitions'!$B$49:$W$56,10,FALSE)</f>
        <v>2.73</v>
      </c>
      <c r="O20" s="34"/>
      <c r="P20" s="35">
        <f>VLOOKUP(P18,'Paramètres compétitions'!$B$49:$W$56,10,FALSE)</f>
        <v>2.87</v>
      </c>
      <c r="Q20" s="34"/>
      <c r="R20" s="35">
        <f>VLOOKUP(R18,'Paramètres compétitions'!$B$49:$W$56,10,FALSE)</f>
        <v>2.82</v>
      </c>
      <c r="S20" s="34"/>
      <c r="T20" s="35">
        <f>VLOOKUP(T18,'Paramètres compétitions'!$B$49:$W$56,10,FALSE)</f>
        <v>2.77</v>
      </c>
      <c r="U20" s="36"/>
      <c r="V20" s="2"/>
      <c r="W20" s="32"/>
      <c r="X20" s="32"/>
      <c r="Y20" s="32"/>
      <c r="Z20" s="32"/>
      <c r="AA20" s="32"/>
      <c r="AB20" s="32"/>
      <c r="AC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33" t="str">
        <f>VLOOKUP(H18,'Paramètres compétitions'!$B$49:$W$56,13,FALSE)</f>
        <v>V</v>
      </c>
      <c r="I21" s="40"/>
      <c r="J21" s="35" t="str">
        <f>VLOOKUP(J18,'Paramètres compétitions'!$B$49:$W$56,13,FALSE)</f>
        <v>V</v>
      </c>
      <c r="K21" s="40"/>
      <c r="L21" s="35" t="str">
        <f>VLOOKUP(L18,'Paramètres compétitions'!$B$49:$W$56,13,FALSE)</f>
        <v>V</v>
      </c>
      <c r="M21" s="41"/>
      <c r="N21" s="33" t="str">
        <f>VLOOKUP(N18,'Paramètres compétitions'!$B$49:$W$56,13,FALSE)</f>
        <v>II</v>
      </c>
      <c r="O21" s="40"/>
      <c r="P21" s="35" t="str">
        <f>VLOOKUP(P18,'Paramètres compétitions'!$B$49:$W$56,13,FALSE)</f>
        <v>II</v>
      </c>
      <c r="Q21" s="40"/>
      <c r="R21" s="35" t="str">
        <f>VLOOKUP(R18,'Paramètres compétitions'!$B$49:$W$56,13,FALSE)</f>
        <v>II</v>
      </c>
      <c r="S21" s="40"/>
      <c r="T21" s="35" t="str">
        <f>VLOOKUP(T18,'Paramètres compétitions'!$B$49:$W$56,13,FALSE)</f>
        <v>II</v>
      </c>
      <c r="U21" s="41"/>
      <c r="V21" s="2"/>
      <c r="W21" s="2"/>
      <c r="X21" s="2"/>
      <c r="Y21" s="2"/>
      <c r="Z21" s="2"/>
      <c r="AA21" s="2"/>
      <c r="AB21" s="2"/>
      <c r="AC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47"/>
      <c r="I22" s="48"/>
      <c r="J22" s="49"/>
      <c r="K22" s="48"/>
      <c r="L22" s="49"/>
      <c r="M22" s="50"/>
      <c r="N22" s="47"/>
      <c r="O22" s="48"/>
      <c r="P22" s="49"/>
      <c r="Q22" s="48"/>
      <c r="R22" s="49"/>
      <c r="S22" s="48"/>
      <c r="T22" s="49"/>
      <c r="U22" s="50"/>
      <c r="V22" s="2"/>
      <c r="W22" s="2"/>
      <c r="X22" s="2"/>
      <c r="Y22" s="2"/>
      <c r="Z22" s="2"/>
      <c r="AA22" s="2"/>
      <c r="AB22" s="2"/>
      <c r="AC22" s="2"/>
    </row>
    <row r="23" ht="12.75" customHeight="1">
      <c r="A23" s="53">
        <f t="shared" ref="A23:A37" si="1">ROW()-22</f>
        <v>1</v>
      </c>
      <c r="B23" s="55"/>
      <c r="C23" s="55"/>
      <c r="D23" s="56"/>
      <c r="E23" s="55"/>
      <c r="F23" s="53" t="s">
        <v>32</v>
      </c>
      <c r="G23" s="57">
        <f t="shared" ref="G23:G37" si="2">LARGE(W23:AC23,1)+LARGE(W23:AC23,2)+LARGE(W23:AC23,3)+LARGE(W23:AC23,4)</f>
        <v>0</v>
      </c>
      <c r="H23" s="58"/>
      <c r="I23" s="40" t="str">
        <f t="shared" ref="I23:I37" si="3">IF(H23,VLOOKUP(H23,H$1:I$14,2,TRUE),"")</f>
        <v/>
      </c>
      <c r="J23" s="38"/>
      <c r="K23" s="40" t="str">
        <f t="shared" ref="K23:K37" si="4">IF(J23,VLOOKUP(J23,J$1:K$14,2,TRUE),"")</f>
        <v/>
      </c>
      <c r="L23" s="38"/>
      <c r="M23" s="40" t="str">
        <f t="shared" ref="M23:M37" si="5">IF(L23,VLOOKUP(L23,L$1:M$14,2,TRUE),"")</f>
        <v/>
      </c>
      <c r="N23" s="58"/>
      <c r="O23" s="40" t="str">
        <f t="shared" ref="O23:O37" si="6">IF(N23,VLOOKUP(N23,N$1:O$14,2,TRUE),"")</f>
        <v/>
      </c>
      <c r="P23" s="38"/>
      <c r="Q23" s="40" t="str">
        <f t="shared" ref="Q23:Q37" si="7">IF(P23,VLOOKUP(P23,P$1:Q$14,2,TRUE),"")</f>
        <v/>
      </c>
      <c r="R23" s="38"/>
      <c r="S23" s="40" t="str">
        <f t="shared" ref="S23:S37" si="8">IF(R23,VLOOKUP(R23,R$1:S$14,2,TRUE),"")</f>
        <v/>
      </c>
      <c r="T23" s="38"/>
      <c r="U23" s="40" t="str">
        <f t="shared" ref="U23:U37" si="9">IF(T23,VLOOKUP(T23,T$1:U$14,2,TRUE),"")</f>
        <v/>
      </c>
      <c r="V23" s="2"/>
      <c r="W23" s="60">
        <f t="shared" ref="W23:W37" si="10">IF(I23="",0,I23)</f>
        <v>0</v>
      </c>
      <c r="X23" s="60">
        <f t="shared" ref="X23:X37" si="11">IF(K23="",0,K23)</f>
        <v>0</v>
      </c>
      <c r="Y23" s="60">
        <f t="shared" ref="Y23:Y37" si="12">IF(M23="",0,M23)</f>
        <v>0</v>
      </c>
      <c r="Z23" s="2">
        <f t="shared" ref="Z23:Z37" si="13">IF(O23="",0,O23)</f>
        <v>0</v>
      </c>
      <c r="AA23" s="2">
        <f t="shared" ref="AA23:AA37" si="14">IF(Q23="",0,Q23)</f>
        <v>0</v>
      </c>
      <c r="AB23" s="2">
        <f t="shared" ref="AB23:AB37" si="15">IF(S23="",0,S23)</f>
        <v>0</v>
      </c>
      <c r="AC23" s="2">
        <f t="shared" ref="AC23:AC37" si="16">IF(U23="",0,U23)</f>
        <v>0</v>
      </c>
    </row>
    <row r="24" ht="12.75" customHeight="1">
      <c r="A24" s="53">
        <f t="shared" si="1"/>
        <v>2</v>
      </c>
      <c r="B24" s="55"/>
      <c r="C24" s="55"/>
      <c r="D24" s="56"/>
      <c r="E24" s="55"/>
      <c r="F24" s="53" t="s">
        <v>32</v>
      </c>
      <c r="G24" s="57">
        <f t="shared" si="2"/>
        <v>0</v>
      </c>
      <c r="H24" s="58"/>
      <c r="I24" s="40" t="str">
        <f t="shared" si="3"/>
        <v/>
      </c>
      <c r="J24" s="38"/>
      <c r="K24" s="40" t="str">
        <f t="shared" si="4"/>
        <v/>
      </c>
      <c r="L24" s="38"/>
      <c r="M24" s="40" t="str">
        <f t="shared" si="5"/>
        <v/>
      </c>
      <c r="N24" s="58"/>
      <c r="O24" s="40" t="str">
        <f t="shared" si="6"/>
        <v/>
      </c>
      <c r="P24" s="38"/>
      <c r="Q24" s="40" t="str">
        <f t="shared" si="7"/>
        <v/>
      </c>
      <c r="R24" s="38"/>
      <c r="S24" s="40" t="str">
        <f t="shared" si="8"/>
        <v/>
      </c>
      <c r="T24" s="38"/>
      <c r="U24" s="40" t="str">
        <f t="shared" si="9"/>
        <v/>
      </c>
      <c r="V24" s="2"/>
      <c r="W24" s="60">
        <f t="shared" si="10"/>
        <v>0</v>
      </c>
      <c r="X24" s="60">
        <f t="shared" si="11"/>
        <v>0</v>
      </c>
      <c r="Y24" s="60">
        <f t="shared" si="12"/>
        <v>0</v>
      </c>
      <c r="Z24" s="2">
        <f t="shared" si="13"/>
        <v>0</v>
      </c>
      <c r="AA24" s="2">
        <f t="shared" si="14"/>
        <v>0</v>
      </c>
      <c r="AB24" s="2">
        <f t="shared" si="15"/>
        <v>0</v>
      </c>
      <c r="AC24" s="2">
        <f t="shared" si="16"/>
        <v>0</v>
      </c>
    </row>
    <row r="25" ht="12.75" customHeight="1">
      <c r="A25" s="53">
        <f t="shared" si="1"/>
        <v>3</v>
      </c>
      <c r="B25" s="55"/>
      <c r="C25" s="55"/>
      <c r="D25" s="56"/>
      <c r="E25" s="55"/>
      <c r="F25" s="53" t="s">
        <v>32</v>
      </c>
      <c r="G25" s="57">
        <f t="shared" si="2"/>
        <v>0</v>
      </c>
      <c r="H25" s="58"/>
      <c r="I25" s="40" t="str">
        <f t="shared" si="3"/>
        <v/>
      </c>
      <c r="J25" s="38"/>
      <c r="K25" s="40" t="str">
        <f t="shared" si="4"/>
        <v/>
      </c>
      <c r="L25" s="38"/>
      <c r="M25" s="40" t="str">
        <f t="shared" si="5"/>
        <v/>
      </c>
      <c r="N25" s="58"/>
      <c r="O25" s="40" t="str">
        <f t="shared" si="6"/>
        <v/>
      </c>
      <c r="P25" s="38"/>
      <c r="Q25" s="40" t="str">
        <f t="shared" si="7"/>
        <v/>
      </c>
      <c r="R25" s="38"/>
      <c r="S25" s="40" t="str">
        <f t="shared" si="8"/>
        <v/>
      </c>
      <c r="T25" s="38"/>
      <c r="U25" s="40" t="str">
        <f t="shared" si="9"/>
        <v/>
      </c>
      <c r="V25" s="2"/>
      <c r="W25" s="60">
        <f t="shared" si="10"/>
        <v>0</v>
      </c>
      <c r="X25" s="60">
        <f t="shared" si="11"/>
        <v>0</v>
      </c>
      <c r="Y25" s="60">
        <f t="shared" si="12"/>
        <v>0</v>
      </c>
      <c r="Z25" s="2">
        <f t="shared" si="13"/>
        <v>0</v>
      </c>
      <c r="AA25" s="2">
        <f t="shared" si="14"/>
        <v>0</v>
      </c>
      <c r="AB25" s="2">
        <f t="shared" si="15"/>
        <v>0</v>
      </c>
      <c r="AC25" s="2">
        <f t="shared" si="16"/>
        <v>0</v>
      </c>
    </row>
    <row r="26" ht="12.75" customHeight="1">
      <c r="A26" s="53">
        <f t="shared" si="1"/>
        <v>4</v>
      </c>
      <c r="B26" s="55"/>
      <c r="C26" s="55"/>
      <c r="D26" s="56"/>
      <c r="E26" s="55"/>
      <c r="F26" s="53" t="s">
        <v>32</v>
      </c>
      <c r="G26" s="57">
        <f t="shared" si="2"/>
        <v>0</v>
      </c>
      <c r="H26" s="58"/>
      <c r="I26" s="40" t="str">
        <f t="shared" si="3"/>
        <v/>
      </c>
      <c r="J26" s="38"/>
      <c r="K26" s="40" t="str">
        <f t="shared" si="4"/>
        <v/>
      </c>
      <c r="L26" s="38"/>
      <c r="M26" s="40" t="str">
        <f t="shared" si="5"/>
        <v/>
      </c>
      <c r="N26" s="58"/>
      <c r="O26" s="40" t="str">
        <f t="shared" si="6"/>
        <v/>
      </c>
      <c r="P26" s="38"/>
      <c r="Q26" s="40" t="str">
        <f t="shared" si="7"/>
        <v/>
      </c>
      <c r="R26" s="38"/>
      <c r="S26" s="40" t="str">
        <f t="shared" si="8"/>
        <v/>
      </c>
      <c r="T26" s="38"/>
      <c r="U26" s="40" t="str">
        <f t="shared" si="9"/>
        <v/>
      </c>
      <c r="V26" s="2"/>
      <c r="W26" s="60">
        <f t="shared" si="10"/>
        <v>0</v>
      </c>
      <c r="X26" s="60">
        <f t="shared" si="11"/>
        <v>0</v>
      </c>
      <c r="Y26" s="60">
        <f t="shared" si="12"/>
        <v>0</v>
      </c>
      <c r="Z26" s="2">
        <f t="shared" si="13"/>
        <v>0</v>
      </c>
      <c r="AA26" s="2">
        <f t="shared" si="14"/>
        <v>0</v>
      </c>
      <c r="AB26" s="2">
        <f t="shared" si="15"/>
        <v>0</v>
      </c>
      <c r="AC26" s="2">
        <f t="shared" si="16"/>
        <v>0</v>
      </c>
    </row>
    <row r="27" ht="12.75" customHeight="1">
      <c r="A27" s="53">
        <f t="shared" si="1"/>
        <v>5</v>
      </c>
      <c r="B27" s="55"/>
      <c r="C27" s="55"/>
      <c r="D27" s="56"/>
      <c r="E27" s="55"/>
      <c r="F27" s="53" t="s">
        <v>32</v>
      </c>
      <c r="G27" s="57">
        <f t="shared" si="2"/>
        <v>0</v>
      </c>
      <c r="H27" s="58"/>
      <c r="I27" s="40" t="str">
        <f t="shared" si="3"/>
        <v/>
      </c>
      <c r="J27" s="38"/>
      <c r="K27" s="40" t="str">
        <f t="shared" si="4"/>
        <v/>
      </c>
      <c r="L27" s="38"/>
      <c r="M27" s="40" t="str">
        <f t="shared" si="5"/>
        <v/>
      </c>
      <c r="N27" s="58"/>
      <c r="O27" s="40" t="str">
        <f t="shared" si="6"/>
        <v/>
      </c>
      <c r="P27" s="38"/>
      <c r="Q27" s="40" t="str">
        <f t="shared" si="7"/>
        <v/>
      </c>
      <c r="R27" s="38"/>
      <c r="S27" s="40" t="str">
        <f t="shared" si="8"/>
        <v/>
      </c>
      <c r="T27" s="38"/>
      <c r="U27" s="40" t="str">
        <f t="shared" si="9"/>
        <v/>
      </c>
      <c r="V27" s="2"/>
      <c r="W27" s="60">
        <f t="shared" si="10"/>
        <v>0</v>
      </c>
      <c r="X27" s="60">
        <f t="shared" si="11"/>
        <v>0</v>
      </c>
      <c r="Y27" s="60">
        <f t="shared" si="12"/>
        <v>0</v>
      </c>
      <c r="Z27" s="2">
        <f t="shared" si="13"/>
        <v>0</v>
      </c>
      <c r="AA27" s="2">
        <f t="shared" si="14"/>
        <v>0</v>
      </c>
      <c r="AB27" s="2">
        <f t="shared" si="15"/>
        <v>0</v>
      </c>
      <c r="AC27" s="2">
        <f t="shared" si="16"/>
        <v>0</v>
      </c>
    </row>
    <row r="28" ht="12.75" customHeight="1">
      <c r="A28" s="53">
        <f t="shared" si="1"/>
        <v>6</v>
      </c>
      <c r="B28" s="55"/>
      <c r="C28" s="55"/>
      <c r="D28" s="56"/>
      <c r="E28" s="55"/>
      <c r="F28" s="53" t="s">
        <v>32</v>
      </c>
      <c r="G28" s="57">
        <f t="shared" si="2"/>
        <v>0</v>
      </c>
      <c r="H28" s="58"/>
      <c r="I28" s="40" t="str">
        <f t="shared" si="3"/>
        <v/>
      </c>
      <c r="J28" s="38"/>
      <c r="K28" s="40" t="str">
        <f t="shared" si="4"/>
        <v/>
      </c>
      <c r="L28" s="38"/>
      <c r="M28" s="40" t="str">
        <f t="shared" si="5"/>
        <v/>
      </c>
      <c r="N28" s="58"/>
      <c r="O28" s="40" t="str">
        <f t="shared" si="6"/>
        <v/>
      </c>
      <c r="P28" s="38"/>
      <c r="Q28" s="40" t="str">
        <f t="shared" si="7"/>
        <v/>
      </c>
      <c r="R28" s="38"/>
      <c r="S28" s="40" t="str">
        <f t="shared" si="8"/>
        <v/>
      </c>
      <c r="T28" s="38"/>
      <c r="U28" s="40" t="str">
        <f t="shared" si="9"/>
        <v/>
      </c>
      <c r="V28" s="2"/>
      <c r="W28" s="60">
        <f t="shared" si="10"/>
        <v>0</v>
      </c>
      <c r="X28" s="60">
        <f t="shared" si="11"/>
        <v>0</v>
      </c>
      <c r="Y28" s="60">
        <f t="shared" si="12"/>
        <v>0</v>
      </c>
      <c r="Z28" s="2">
        <f t="shared" si="13"/>
        <v>0</v>
      </c>
      <c r="AA28" s="2">
        <f t="shared" si="14"/>
        <v>0</v>
      </c>
      <c r="AB28" s="2">
        <f t="shared" si="15"/>
        <v>0</v>
      </c>
      <c r="AC28" s="2">
        <f t="shared" si="16"/>
        <v>0</v>
      </c>
    </row>
    <row r="29" ht="12.75" customHeight="1">
      <c r="A29" s="53">
        <f t="shared" si="1"/>
        <v>7</v>
      </c>
      <c r="B29" s="55"/>
      <c r="C29" s="55"/>
      <c r="D29" s="56"/>
      <c r="E29" s="55"/>
      <c r="F29" s="53" t="s">
        <v>32</v>
      </c>
      <c r="G29" s="57">
        <f t="shared" si="2"/>
        <v>0</v>
      </c>
      <c r="H29" s="58"/>
      <c r="I29" s="40" t="str">
        <f t="shared" si="3"/>
        <v/>
      </c>
      <c r="J29" s="38"/>
      <c r="K29" s="40" t="str">
        <f t="shared" si="4"/>
        <v/>
      </c>
      <c r="L29" s="38"/>
      <c r="M29" s="40" t="str">
        <f t="shared" si="5"/>
        <v/>
      </c>
      <c r="N29" s="58"/>
      <c r="O29" s="40" t="str">
        <f t="shared" si="6"/>
        <v/>
      </c>
      <c r="P29" s="38"/>
      <c r="Q29" s="40" t="str">
        <f t="shared" si="7"/>
        <v/>
      </c>
      <c r="R29" s="38"/>
      <c r="S29" s="40" t="str">
        <f t="shared" si="8"/>
        <v/>
      </c>
      <c r="T29" s="38"/>
      <c r="U29" s="40" t="str">
        <f t="shared" si="9"/>
        <v/>
      </c>
      <c r="V29" s="2"/>
      <c r="W29" s="60">
        <f t="shared" si="10"/>
        <v>0</v>
      </c>
      <c r="X29" s="60">
        <f t="shared" si="11"/>
        <v>0</v>
      </c>
      <c r="Y29" s="60">
        <f t="shared" si="12"/>
        <v>0</v>
      </c>
      <c r="Z29" s="2">
        <f t="shared" si="13"/>
        <v>0</v>
      </c>
      <c r="AA29" s="2">
        <f t="shared" si="14"/>
        <v>0</v>
      </c>
      <c r="AB29" s="2">
        <f t="shared" si="15"/>
        <v>0</v>
      </c>
      <c r="AC29" s="2">
        <f t="shared" si="16"/>
        <v>0</v>
      </c>
    </row>
    <row r="30" ht="12.75" customHeight="1">
      <c r="A30" s="53">
        <f t="shared" si="1"/>
        <v>8</v>
      </c>
      <c r="B30" s="55"/>
      <c r="C30" s="55"/>
      <c r="D30" s="56"/>
      <c r="E30" s="55"/>
      <c r="F30" s="53" t="s">
        <v>32</v>
      </c>
      <c r="G30" s="57">
        <f t="shared" si="2"/>
        <v>0</v>
      </c>
      <c r="H30" s="58"/>
      <c r="I30" s="40" t="str">
        <f t="shared" si="3"/>
        <v/>
      </c>
      <c r="J30" s="38"/>
      <c r="K30" s="40" t="str">
        <f t="shared" si="4"/>
        <v/>
      </c>
      <c r="L30" s="38"/>
      <c r="M30" s="40" t="str">
        <f t="shared" si="5"/>
        <v/>
      </c>
      <c r="N30" s="58"/>
      <c r="O30" s="40" t="str">
        <f t="shared" si="6"/>
        <v/>
      </c>
      <c r="P30" s="38"/>
      <c r="Q30" s="40" t="str">
        <f t="shared" si="7"/>
        <v/>
      </c>
      <c r="R30" s="38"/>
      <c r="S30" s="40" t="str">
        <f t="shared" si="8"/>
        <v/>
      </c>
      <c r="T30" s="38"/>
      <c r="U30" s="40" t="str">
        <f t="shared" si="9"/>
        <v/>
      </c>
      <c r="V30" s="2"/>
      <c r="W30" s="60">
        <f t="shared" si="10"/>
        <v>0</v>
      </c>
      <c r="X30" s="60">
        <f t="shared" si="11"/>
        <v>0</v>
      </c>
      <c r="Y30" s="60">
        <f t="shared" si="12"/>
        <v>0</v>
      </c>
      <c r="Z30" s="2">
        <f t="shared" si="13"/>
        <v>0</v>
      </c>
      <c r="AA30" s="2">
        <f t="shared" si="14"/>
        <v>0</v>
      </c>
      <c r="AB30" s="2">
        <f t="shared" si="15"/>
        <v>0</v>
      </c>
      <c r="AC30" s="2">
        <f t="shared" si="16"/>
        <v>0</v>
      </c>
    </row>
    <row r="31" ht="12.75" customHeight="1">
      <c r="A31" s="53">
        <f t="shared" si="1"/>
        <v>9</v>
      </c>
      <c r="B31" s="55"/>
      <c r="C31" s="55"/>
      <c r="D31" s="56"/>
      <c r="E31" s="55"/>
      <c r="F31" s="53" t="s">
        <v>32</v>
      </c>
      <c r="G31" s="57">
        <f t="shared" si="2"/>
        <v>0</v>
      </c>
      <c r="H31" s="58"/>
      <c r="I31" s="40" t="str">
        <f t="shared" si="3"/>
        <v/>
      </c>
      <c r="J31" s="38"/>
      <c r="K31" s="40" t="str">
        <f t="shared" si="4"/>
        <v/>
      </c>
      <c r="L31" s="38"/>
      <c r="M31" s="40" t="str">
        <f t="shared" si="5"/>
        <v/>
      </c>
      <c r="N31" s="58"/>
      <c r="O31" s="40" t="str">
        <f t="shared" si="6"/>
        <v/>
      </c>
      <c r="P31" s="38"/>
      <c r="Q31" s="40" t="str">
        <f t="shared" si="7"/>
        <v/>
      </c>
      <c r="R31" s="38"/>
      <c r="S31" s="40" t="str">
        <f t="shared" si="8"/>
        <v/>
      </c>
      <c r="T31" s="38"/>
      <c r="U31" s="40" t="str">
        <f t="shared" si="9"/>
        <v/>
      </c>
      <c r="V31" s="2"/>
      <c r="W31" s="60">
        <f t="shared" si="10"/>
        <v>0</v>
      </c>
      <c r="X31" s="60">
        <f t="shared" si="11"/>
        <v>0</v>
      </c>
      <c r="Y31" s="60">
        <f t="shared" si="12"/>
        <v>0</v>
      </c>
      <c r="Z31" s="2">
        <f t="shared" si="13"/>
        <v>0</v>
      </c>
      <c r="AA31" s="2">
        <f t="shared" si="14"/>
        <v>0</v>
      </c>
      <c r="AB31" s="2">
        <f t="shared" si="15"/>
        <v>0</v>
      </c>
      <c r="AC31" s="2">
        <f t="shared" si="16"/>
        <v>0</v>
      </c>
    </row>
    <row r="32" ht="12.75" customHeight="1">
      <c r="A32" s="53">
        <f t="shared" si="1"/>
        <v>10</v>
      </c>
      <c r="B32" s="55"/>
      <c r="C32" s="55"/>
      <c r="D32" s="56"/>
      <c r="E32" s="55"/>
      <c r="F32" s="53" t="s">
        <v>32</v>
      </c>
      <c r="G32" s="57">
        <f t="shared" si="2"/>
        <v>0</v>
      </c>
      <c r="H32" s="58"/>
      <c r="I32" s="40" t="str">
        <f t="shared" si="3"/>
        <v/>
      </c>
      <c r="J32" s="38"/>
      <c r="K32" s="40" t="str">
        <f t="shared" si="4"/>
        <v/>
      </c>
      <c r="L32" s="38"/>
      <c r="M32" s="40" t="str">
        <f t="shared" si="5"/>
        <v/>
      </c>
      <c r="N32" s="58"/>
      <c r="O32" s="40" t="str">
        <f t="shared" si="6"/>
        <v/>
      </c>
      <c r="P32" s="38"/>
      <c r="Q32" s="40" t="str">
        <f t="shared" si="7"/>
        <v/>
      </c>
      <c r="R32" s="38"/>
      <c r="S32" s="40" t="str">
        <f t="shared" si="8"/>
        <v/>
      </c>
      <c r="T32" s="38"/>
      <c r="U32" s="40" t="str">
        <f t="shared" si="9"/>
        <v/>
      </c>
      <c r="V32" s="2"/>
      <c r="W32" s="60">
        <f t="shared" si="10"/>
        <v>0</v>
      </c>
      <c r="X32" s="60">
        <f t="shared" si="11"/>
        <v>0</v>
      </c>
      <c r="Y32" s="60">
        <f t="shared" si="12"/>
        <v>0</v>
      </c>
      <c r="Z32" s="2">
        <f t="shared" si="13"/>
        <v>0</v>
      </c>
      <c r="AA32" s="2">
        <f t="shared" si="14"/>
        <v>0</v>
      </c>
      <c r="AB32" s="2">
        <f t="shared" si="15"/>
        <v>0</v>
      </c>
      <c r="AC32" s="2">
        <f t="shared" si="16"/>
        <v>0</v>
      </c>
    </row>
    <row r="33" ht="12.75" customHeight="1">
      <c r="A33" s="53">
        <f t="shared" si="1"/>
        <v>11</v>
      </c>
      <c r="B33" s="55"/>
      <c r="C33" s="55"/>
      <c r="D33" s="56"/>
      <c r="E33" s="55"/>
      <c r="F33" s="53" t="s">
        <v>32</v>
      </c>
      <c r="G33" s="57">
        <f t="shared" si="2"/>
        <v>0</v>
      </c>
      <c r="H33" s="58"/>
      <c r="I33" s="40" t="str">
        <f t="shared" si="3"/>
        <v/>
      </c>
      <c r="J33" s="38"/>
      <c r="K33" s="40" t="str">
        <f t="shared" si="4"/>
        <v/>
      </c>
      <c r="L33" s="38"/>
      <c r="M33" s="40" t="str">
        <f t="shared" si="5"/>
        <v/>
      </c>
      <c r="N33" s="58"/>
      <c r="O33" s="40" t="str">
        <f t="shared" si="6"/>
        <v/>
      </c>
      <c r="P33" s="38"/>
      <c r="Q33" s="40" t="str">
        <f t="shared" si="7"/>
        <v/>
      </c>
      <c r="R33" s="38"/>
      <c r="S33" s="40" t="str">
        <f t="shared" si="8"/>
        <v/>
      </c>
      <c r="T33" s="38"/>
      <c r="U33" s="40" t="str">
        <f t="shared" si="9"/>
        <v/>
      </c>
      <c r="V33" s="2"/>
      <c r="W33" s="60">
        <f t="shared" si="10"/>
        <v>0</v>
      </c>
      <c r="X33" s="60">
        <f t="shared" si="11"/>
        <v>0</v>
      </c>
      <c r="Y33" s="60">
        <f t="shared" si="12"/>
        <v>0</v>
      </c>
      <c r="Z33" s="2">
        <f t="shared" si="13"/>
        <v>0</v>
      </c>
      <c r="AA33" s="2">
        <f t="shared" si="14"/>
        <v>0</v>
      </c>
      <c r="AB33" s="2">
        <f t="shared" si="15"/>
        <v>0</v>
      </c>
      <c r="AC33" s="2">
        <f t="shared" si="16"/>
        <v>0</v>
      </c>
    </row>
    <row r="34" ht="12.75" customHeight="1">
      <c r="A34" s="53">
        <f t="shared" si="1"/>
        <v>12</v>
      </c>
      <c r="B34" s="55"/>
      <c r="C34" s="55"/>
      <c r="D34" s="56"/>
      <c r="E34" s="55"/>
      <c r="F34" s="53" t="s">
        <v>32</v>
      </c>
      <c r="G34" s="57">
        <f t="shared" si="2"/>
        <v>0</v>
      </c>
      <c r="H34" s="58"/>
      <c r="I34" s="40" t="str">
        <f t="shared" si="3"/>
        <v/>
      </c>
      <c r="J34" s="38"/>
      <c r="K34" s="40" t="str">
        <f t="shared" si="4"/>
        <v/>
      </c>
      <c r="L34" s="38"/>
      <c r="M34" s="40" t="str">
        <f t="shared" si="5"/>
        <v/>
      </c>
      <c r="N34" s="58"/>
      <c r="O34" s="40" t="str">
        <f t="shared" si="6"/>
        <v/>
      </c>
      <c r="P34" s="38"/>
      <c r="Q34" s="40" t="str">
        <f t="shared" si="7"/>
        <v/>
      </c>
      <c r="R34" s="38"/>
      <c r="S34" s="40" t="str">
        <f t="shared" si="8"/>
        <v/>
      </c>
      <c r="T34" s="38"/>
      <c r="U34" s="40" t="str">
        <f t="shared" si="9"/>
        <v/>
      </c>
      <c r="V34" s="2"/>
      <c r="W34" s="60">
        <f t="shared" si="10"/>
        <v>0</v>
      </c>
      <c r="X34" s="60">
        <f t="shared" si="11"/>
        <v>0</v>
      </c>
      <c r="Y34" s="60">
        <f t="shared" si="12"/>
        <v>0</v>
      </c>
      <c r="Z34" s="2">
        <f t="shared" si="13"/>
        <v>0</v>
      </c>
      <c r="AA34" s="2">
        <f t="shared" si="14"/>
        <v>0</v>
      </c>
      <c r="AB34" s="2">
        <f t="shared" si="15"/>
        <v>0</v>
      </c>
      <c r="AC34" s="2">
        <f t="shared" si="16"/>
        <v>0</v>
      </c>
    </row>
    <row r="35" ht="12.75" customHeight="1">
      <c r="A35" s="53">
        <f t="shared" si="1"/>
        <v>13</v>
      </c>
      <c r="B35" s="55"/>
      <c r="C35" s="55"/>
      <c r="D35" s="56"/>
      <c r="E35" s="55"/>
      <c r="F35" s="53" t="s">
        <v>32</v>
      </c>
      <c r="G35" s="57">
        <f t="shared" si="2"/>
        <v>0</v>
      </c>
      <c r="H35" s="58"/>
      <c r="I35" s="40" t="str">
        <f t="shared" si="3"/>
        <v/>
      </c>
      <c r="J35" s="38"/>
      <c r="K35" s="40" t="str">
        <f t="shared" si="4"/>
        <v/>
      </c>
      <c r="L35" s="38"/>
      <c r="M35" s="40" t="str">
        <f t="shared" si="5"/>
        <v/>
      </c>
      <c r="N35" s="58"/>
      <c r="O35" s="40" t="str">
        <f t="shared" si="6"/>
        <v/>
      </c>
      <c r="P35" s="38"/>
      <c r="Q35" s="40" t="str">
        <f t="shared" si="7"/>
        <v/>
      </c>
      <c r="R35" s="38"/>
      <c r="S35" s="40" t="str">
        <f t="shared" si="8"/>
        <v/>
      </c>
      <c r="T35" s="38"/>
      <c r="U35" s="40" t="str">
        <f t="shared" si="9"/>
        <v/>
      </c>
      <c r="V35" s="2"/>
      <c r="W35" s="60">
        <f t="shared" si="10"/>
        <v>0</v>
      </c>
      <c r="X35" s="60">
        <f t="shared" si="11"/>
        <v>0</v>
      </c>
      <c r="Y35" s="60">
        <f t="shared" si="12"/>
        <v>0</v>
      </c>
      <c r="Z35" s="2">
        <f t="shared" si="13"/>
        <v>0</v>
      </c>
      <c r="AA35" s="2">
        <f t="shared" si="14"/>
        <v>0</v>
      </c>
      <c r="AB35" s="2">
        <f t="shared" si="15"/>
        <v>0</v>
      </c>
      <c r="AC35" s="2">
        <f t="shared" si="16"/>
        <v>0</v>
      </c>
    </row>
    <row r="36" ht="12.75" customHeight="1">
      <c r="A36" s="53">
        <f t="shared" si="1"/>
        <v>14</v>
      </c>
      <c r="B36" s="55"/>
      <c r="C36" s="55"/>
      <c r="D36" s="56"/>
      <c r="E36" s="55"/>
      <c r="F36" s="53" t="s">
        <v>32</v>
      </c>
      <c r="G36" s="57">
        <f t="shared" si="2"/>
        <v>0</v>
      </c>
      <c r="H36" s="58"/>
      <c r="I36" s="40" t="str">
        <f t="shared" si="3"/>
        <v/>
      </c>
      <c r="J36" s="38"/>
      <c r="K36" s="40" t="str">
        <f t="shared" si="4"/>
        <v/>
      </c>
      <c r="L36" s="38"/>
      <c r="M36" s="40" t="str">
        <f t="shared" si="5"/>
        <v/>
      </c>
      <c r="N36" s="58"/>
      <c r="O36" s="40" t="str">
        <f t="shared" si="6"/>
        <v/>
      </c>
      <c r="P36" s="38"/>
      <c r="Q36" s="40" t="str">
        <f t="shared" si="7"/>
        <v/>
      </c>
      <c r="R36" s="38"/>
      <c r="S36" s="40" t="str">
        <f t="shared" si="8"/>
        <v/>
      </c>
      <c r="T36" s="38"/>
      <c r="U36" s="40" t="str">
        <f t="shared" si="9"/>
        <v/>
      </c>
      <c r="V36" s="2"/>
      <c r="W36" s="60">
        <f t="shared" si="10"/>
        <v>0</v>
      </c>
      <c r="X36" s="60">
        <f t="shared" si="11"/>
        <v>0</v>
      </c>
      <c r="Y36" s="60">
        <f t="shared" si="12"/>
        <v>0</v>
      </c>
      <c r="Z36" s="2">
        <f t="shared" si="13"/>
        <v>0</v>
      </c>
      <c r="AA36" s="2">
        <f t="shared" si="14"/>
        <v>0</v>
      </c>
      <c r="AB36" s="2">
        <f t="shared" si="15"/>
        <v>0</v>
      </c>
      <c r="AC36" s="2">
        <f t="shared" si="16"/>
        <v>0</v>
      </c>
    </row>
    <row r="37" ht="12.75" customHeight="1">
      <c r="A37" s="53">
        <f t="shared" si="1"/>
        <v>15</v>
      </c>
      <c r="B37" s="55"/>
      <c r="C37" s="55"/>
      <c r="D37" s="56"/>
      <c r="E37" s="55"/>
      <c r="F37" s="53" t="s">
        <v>32</v>
      </c>
      <c r="G37" s="57">
        <f t="shared" si="2"/>
        <v>0</v>
      </c>
      <c r="H37" s="58"/>
      <c r="I37" s="40" t="str">
        <f t="shared" si="3"/>
        <v/>
      </c>
      <c r="J37" s="38"/>
      <c r="K37" s="40" t="str">
        <f t="shared" si="4"/>
        <v/>
      </c>
      <c r="L37" s="38"/>
      <c r="M37" s="40" t="str">
        <f t="shared" si="5"/>
        <v/>
      </c>
      <c r="N37" s="58"/>
      <c r="O37" s="40" t="str">
        <f t="shared" si="6"/>
        <v/>
      </c>
      <c r="P37" s="38"/>
      <c r="Q37" s="40" t="str">
        <f t="shared" si="7"/>
        <v/>
      </c>
      <c r="R37" s="38"/>
      <c r="S37" s="40" t="str">
        <f t="shared" si="8"/>
        <v/>
      </c>
      <c r="T37" s="38"/>
      <c r="U37" s="40" t="str">
        <f t="shared" si="9"/>
        <v/>
      </c>
      <c r="V37" s="2"/>
      <c r="W37" s="60">
        <f t="shared" si="10"/>
        <v>0</v>
      </c>
      <c r="X37" s="60">
        <f t="shared" si="11"/>
        <v>0</v>
      </c>
      <c r="Y37" s="60">
        <f t="shared" si="12"/>
        <v>0</v>
      </c>
      <c r="Z37" s="2">
        <f t="shared" si="13"/>
        <v>0</v>
      </c>
      <c r="AA37" s="2">
        <f t="shared" si="14"/>
        <v>0</v>
      </c>
      <c r="AB37" s="2">
        <f t="shared" si="15"/>
        <v>0</v>
      </c>
      <c r="AC37" s="2">
        <f t="shared" si="16"/>
        <v>0</v>
      </c>
    </row>
    <row r="38" ht="12.75" customHeight="1">
      <c r="A38" s="1"/>
      <c r="B38" s="2"/>
      <c r="C38" s="2"/>
      <c r="D38" s="3"/>
      <c r="E38" s="2"/>
      <c r="F38" s="1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  <c r="X38" s="2"/>
      <c r="Y38" s="2"/>
      <c r="Z38" s="2"/>
      <c r="AA38" s="2"/>
      <c r="AB38" s="2"/>
      <c r="AC38" s="2"/>
    </row>
    <row r="39" ht="12.75" customHeight="1">
      <c r="A39" s="1"/>
      <c r="B39" s="2"/>
      <c r="C39" s="2"/>
      <c r="D39" s="3"/>
      <c r="E39" s="2"/>
      <c r="F39" s="1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"/>
      <c r="X39" s="2"/>
      <c r="Y39" s="2"/>
      <c r="Z39" s="2"/>
      <c r="AA39" s="2"/>
      <c r="AB39" s="2"/>
      <c r="AC39" s="2"/>
    </row>
    <row r="40" ht="12.75" customHeight="1">
      <c r="A40" s="1"/>
      <c r="B40" s="2"/>
      <c r="C40" s="2"/>
      <c r="D40" s="3"/>
      <c r="E40" s="2"/>
      <c r="F40" s="1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2"/>
      <c r="Y40" s="2"/>
      <c r="Z40" s="2"/>
      <c r="AA40" s="2"/>
      <c r="AB40" s="2"/>
      <c r="AC40" s="2"/>
    </row>
    <row r="41" ht="12.75" customHeight="1">
      <c r="A41" s="1"/>
      <c r="B41" s="2"/>
      <c r="C41" s="2"/>
      <c r="D41" s="3"/>
      <c r="E41" s="2"/>
      <c r="F41" s="1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"/>
      <c r="X41" s="2"/>
      <c r="Y41" s="2"/>
      <c r="Z41" s="2"/>
      <c r="AA41" s="2"/>
      <c r="AB41" s="2"/>
      <c r="AC41" s="2"/>
    </row>
    <row r="42" ht="12.75" customHeight="1">
      <c r="A42" s="1"/>
      <c r="B42" s="2"/>
      <c r="C42" s="2"/>
      <c r="D42" s="3"/>
      <c r="E42" s="2"/>
      <c r="F42" s="1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"/>
      <c r="X42" s="2"/>
      <c r="Y42" s="2"/>
      <c r="Z42" s="2"/>
      <c r="AA42" s="2"/>
      <c r="AB42" s="2"/>
      <c r="AC42" s="2"/>
    </row>
    <row r="43" ht="12.75" customHeight="1">
      <c r="A43" s="1"/>
      <c r="B43" s="2"/>
      <c r="C43" s="2"/>
      <c r="D43" s="3"/>
      <c r="E43" s="2"/>
      <c r="F43" s="1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"/>
      <c r="X43" s="2"/>
      <c r="Y43" s="2"/>
      <c r="Z43" s="2"/>
      <c r="AA43" s="2"/>
      <c r="AB43" s="2"/>
      <c r="AC43" s="2"/>
    </row>
    <row r="44" ht="12.75" customHeight="1">
      <c r="A44" s="1"/>
      <c r="B44" s="2"/>
      <c r="C44" s="2"/>
      <c r="D44" s="3"/>
      <c r="E44" s="2"/>
      <c r="F44" s="1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  <c r="X44" s="2"/>
      <c r="Y44" s="2"/>
      <c r="Z44" s="2"/>
      <c r="AA44" s="2"/>
      <c r="AB44" s="2"/>
      <c r="AC44" s="2"/>
    </row>
    <row r="45" ht="12.75" customHeight="1">
      <c r="A45" s="1"/>
      <c r="B45" s="2"/>
      <c r="C45" s="2"/>
      <c r="D45" s="3"/>
      <c r="E45" s="2"/>
      <c r="F45" s="1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2"/>
      <c r="Z45" s="2"/>
      <c r="AA45" s="2"/>
      <c r="AB45" s="2"/>
      <c r="AC45" s="2"/>
    </row>
    <row r="46" ht="12.75" customHeight="1">
      <c r="A46" s="1"/>
      <c r="B46" s="2"/>
      <c r="C46" s="2"/>
      <c r="D46" s="3"/>
      <c r="E46" s="2"/>
      <c r="F46" s="1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"/>
      <c r="X46" s="2"/>
      <c r="Y46" s="2"/>
      <c r="Z46" s="2"/>
      <c r="AA46" s="2"/>
      <c r="AB46" s="2"/>
      <c r="AC46" s="2"/>
    </row>
    <row r="47" ht="12.75" customHeight="1">
      <c r="A47" s="1"/>
      <c r="B47" s="2"/>
      <c r="C47" s="2"/>
      <c r="D47" s="3"/>
      <c r="E47" s="2"/>
      <c r="F47" s="1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  <c r="X47" s="2"/>
      <c r="Y47" s="2"/>
      <c r="Z47" s="2"/>
      <c r="AA47" s="2"/>
      <c r="AB47" s="2"/>
      <c r="AC47" s="2"/>
    </row>
    <row r="48" ht="12.75" customHeight="1">
      <c r="A48" s="1"/>
      <c r="B48" s="2"/>
      <c r="C48" s="2"/>
      <c r="D48" s="3"/>
      <c r="E48" s="2"/>
      <c r="F48" s="1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  <c r="X48" s="2"/>
      <c r="Y48" s="2"/>
      <c r="Z48" s="2"/>
      <c r="AA48" s="2"/>
      <c r="AB48" s="2"/>
      <c r="AC48" s="2"/>
    </row>
    <row r="49" ht="12.75" customHeight="1">
      <c r="A49" s="1"/>
      <c r="B49" s="2"/>
      <c r="C49" s="2"/>
      <c r="D49" s="3"/>
      <c r="E49" s="2"/>
      <c r="F49" s="1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2"/>
      <c r="Y49" s="2"/>
      <c r="Z49" s="2"/>
      <c r="AA49" s="2"/>
      <c r="AB49" s="2"/>
      <c r="AC49" s="2"/>
    </row>
    <row r="50" ht="12.75" customHeight="1">
      <c r="A50" s="1"/>
      <c r="B50" s="2"/>
      <c r="C50" s="2"/>
      <c r="D50" s="3"/>
      <c r="E50" s="2"/>
      <c r="F50" s="1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  <c r="Z50" s="2"/>
      <c r="AA50" s="2"/>
      <c r="AB50" s="2"/>
      <c r="AC50" s="2"/>
    </row>
    <row r="51" ht="12.75" customHeight="1">
      <c r="A51" s="1"/>
      <c r="B51" s="2"/>
      <c r="C51" s="2"/>
      <c r="D51" s="3"/>
      <c r="E51" s="2"/>
      <c r="F51" s="1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"/>
      <c r="X51" s="2"/>
      <c r="Y51" s="2"/>
      <c r="Z51" s="2"/>
      <c r="AA51" s="2"/>
      <c r="AB51" s="2"/>
      <c r="AC51" s="2"/>
    </row>
    <row r="52" ht="12.75" customHeight="1">
      <c r="A52" s="1"/>
      <c r="B52" s="2"/>
      <c r="C52" s="2"/>
      <c r="D52" s="3"/>
      <c r="E52" s="2"/>
      <c r="F52" s="1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2"/>
      <c r="Y52" s="2"/>
      <c r="Z52" s="2"/>
      <c r="AA52" s="2"/>
      <c r="AB52" s="2"/>
      <c r="AC52" s="2"/>
    </row>
    <row r="53" ht="12.75" customHeight="1">
      <c r="A53" s="1"/>
      <c r="B53" s="2"/>
      <c r="C53" s="2"/>
      <c r="D53" s="3"/>
      <c r="E53" s="2"/>
      <c r="F53" s="1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2"/>
      <c r="Y53" s="2"/>
      <c r="Z53" s="2"/>
      <c r="AA53" s="2"/>
      <c r="AB53" s="2"/>
      <c r="AC53" s="2"/>
    </row>
    <row r="54" ht="12.75" customHeight="1">
      <c r="A54" s="1"/>
      <c r="B54" s="2"/>
      <c r="C54" s="2"/>
      <c r="D54" s="3"/>
      <c r="E54" s="2"/>
      <c r="F54" s="1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"/>
      <c r="X54" s="2"/>
      <c r="Y54" s="2"/>
      <c r="Z54" s="2"/>
      <c r="AA54" s="2"/>
      <c r="AB54" s="2"/>
      <c r="AC54" s="2"/>
    </row>
    <row r="55" ht="12.75" customHeight="1">
      <c r="A55" s="1"/>
      <c r="B55" s="2"/>
      <c r="C55" s="2"/>
      <c r="D55" s="3"/>
      <c r="E55" s="2"/>
      <c r="F55" s="1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"/>
      <c r="X55" s="2"/>
      <c r="Y55" s="2"/>
      <c r="Z55" s="2"/>
      <c r="AA55" s="2"/>
      <c r="AB55" s="2"/>
      <c r="AC55" s="2"/>
    </row>
    <row r="56" ht="12.75" customHeight="1">
      <c r="A56" s="1"/>
      <c r="B56" s="2"/>
      <c r="C56" s="2"/>
      <c r="D56" s="3"/>
      <c r="E56" s="2"/>
      <c r="F56" s="1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"/>
      <c r="X56" s="2"/>
      <c r="Y56" s="2"/>
      <c r="Z56" s="2"/>
      <c r="AA56" s="2"/>
      <c r="AB56" s="2"/>
      <c r="AC56" s="2"/>
    </row>
    <row r="57" ht="12.75" customHeight="1">
      <c r="A57" s="1"/>
      <c r="B57" s="2"/>
      <c r="C57" s="2"/>
      <c r="D57" s="3"/>
      <c r="E57" s="2"/>
      <c r="F57" s="1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"/>
      <c r="X57" s="2"/>
      <c r="Y57" s="2"/>
      <c r="Z57" s="2"/>
      <c r="AA57" s="2"/>
      <c r="AB57" s="2"/>
      <c r="AC57" s="2"/>
    </row>
    <row r="58" ht="12.75" customHeight="1">
      <c r="A58" s="1"/>
      <c r="B58" s="2"/>
      <c r="C58" s="2"/>
      <c r="D58" s="3"/>
      <c r="E58" s="2"/>
      <c r="F58" s="1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"/>
      <c r="X58" s="2"/>
      <c r="Y58" s="2"/>
      <c r="Z58" s="2"/>
      <c r="AA58" s="2"/>
      <c r="AB58" s="2"/>
      <c r="AC58" s="2"/>
    </row>
    <row r="59" ht="12.75" customHeight="1">
      <c r="A59" s="1"/>
      <c r="B59" s="2"/>
      <c r="C59" s="2"/>
      <c r="D59" s="3"/>
      <c r="E59" s="2"/>
      <c r="F59" s="1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"/>
      <c r="X59" s="2"/>
      <c r="Y59" s="2"/>
      <c r="Z59" s="2"/>
      <c r="AA59" s="2"/>
      <c r="AB59" s="2"/>
      <c r="AC59" s="2"/>
    </row>
    <row r="60" ht="12.75" customHeight="1">
      <c r="A60" s="1"/>
      <c r="B60" s="2"/>
      <c r="C60" s="2"/>
      <c r="D60" s="3"/>
      <c r="E60" s="2"/>
      <c r="F60" s="1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"/>
      <c r="X60" s="2"/>
      <c r="Y60" s="2"/>
      <c r="Z60" s="2"/>
      <c r="AA60" s="2"/>
      <c r="AB60" s="2"/>
      <c r="AC60" s="2"/>
    </row>
    <row r="61" ht="12.75" customHeight="1">
      <c r="A61" s="1"/>
      <c r="B61" s="2"/>
      <c r="C61" s="2"/>
      <c r="D61" s="3"/>
      <c r="E61" s="2"/>
      <c r="F61" s="1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"/>
      <c r="X61" s="2"/>
      <c r="Y61" s="2"/>
      <c r="Z61" s="2"/>
      <c r="AA61" s="2"/>
      <c r="AB61" s="2"/>
      <c r="AC61" s="2"/>
    </row>
    <row r="62" ht="12.75" customHeight="1">
      <c r="A62" s="1"/>
      <c r="B62" s="2"/>
      <c r="C62" s="2"/>
      <c r="D62" s="3"/>
      <c r="E62" s="2"/>
      <c r="F62" s="1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/>
      <c r="X62" s="2"/>
      <c r="Y62" s="2"/>
      <c r="Z62" s="2"/>
      <c r="AA62" s="2"/>
      <c r="AB62" s="2"/>
      <c r="AC62" s="2"/>
    </row>
    <row r="63" ht="12.75" customHeight="1">
      <c r="A63" s="1"/>
      <c r="B63" s="2"/>
      <c r="C63" s="2"/>
      <c r="D63" s="3"/>
      <c r="E63" s="2"/>
      <c r="F63" s="1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  <c r="X63" s="2"/>
      <c r="Y63" s="2"/>
      <c r="Z63" s="2"/>
      <c r="AA63" s="2"/>
      <c r="AB63" s="2"/>
      <c r="AC63" s="2"/>
    </row>
    <row r="64" ht="12.75" customHeight="1">
      <c r="A64" s="1"/>
      <c r="B64" s="2"/>
      <c r="C64" s="2"/>
      <c r="D64" s="3"/>
      <c r="E64" s="2"/>
      <c r="F64" s="1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"/>
      <c r="X64" s="2"/>
      <c r="Y64" s="2"/>
      <c r="Z64" s="2"/>
      <c r="AA64" s="2"/>
      <c r="AB64" s="2"/>
      <c r="AC64" s="2"/>
    </row>
    <row r="65" ht="12.75" customHeight="1">
      <c r="A65" s="1"/>
      <c r="B65" s="2"/>
      <c r="C65" s="2"/>
      <c r="D65" s="3"/>
      <c r="E65" s="2"/>
      <c r="F65" s="1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2"/>
      <c r="X65" s="2"/>
      <c r="Y65" s="2"/>
      <c r="Z65" s="2"/>
      <c r="AA65" s="2"/>
      <c r="AB65" s="2"/>
      <c r="AC65" s="2"/>
    </row>
    <row r="66" ht="12.75" customHeight="1">
      <c r="A66" s="1"/>
      <c r="B66" s="2"/>
      <c r="C66" s="2"/>
      <c r="D66" s="3"/>
      <c r="E66" s="2"/>
      <c r="F66" s="1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2"/>
      <c r="X66" s="2"/>
      <c r="Y66" s="2"/>
      <c r="Z66" s="2"/>
      <c r="AA66" s="2"/>
      <c r="AB66" s="2"/>
      <c r="AC66" s="2"/>
    </row>
    <row r="67" ht="12.75" customHeight="1">
      <c r="A67" s="1"/>
      <c r="B67" s="2"/>
      <c r="C67" s="2"/>
      <c r="D67" s="3"/>
      <c r="E67" s="2"/>
      <c r="F67" s="1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2"/>
      <c r="X67" s="2"/>
      <c r="Y67" s="2"/>
      <c r="Z67" s="2"/>
      <c r="AA67" s="2"/>
      <c r="AB67" s="2"/>
      <c r="AC67" s="2"/>
    </row>
    <row r="68" ht="12.75" customHeight="1">
      <c r="A68" s="1"/>
      <c r="B68" s="2"/>
      <c r="C68" s="2"/>
      <c r="D68" s="3"/>
      <c r="E68" s="2"/>
      <c r="F68" s="1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2"/>
      <c r="X68" s="2"/>
      <c r="Y68" s="2"/>
      <c r="Z68" s="2"/>
      <c r="AA68" s="2"/>
      <c r="AB68" s="2"/>
      <c r="AC68" s="2"/>
    </row>
    <row r="69" ht="12.75" customHeight="1">
      <c r="A69" s="1"/>
      <c r="B69" s="2"/>
      <c r="C69" s="2"/>
      <c r="D69" s="3"/>
      <c r="E69" s="2"/>
      <c r="F69" s="1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2"/>
      <c r="Y69" s="2"/>
      <c r="Z69" s="2"/>
      <c r="AA69" s="2"/>
      <c r="AB69" s="2"/>
      <c r="AC69" s="2"/>
    </row>
    <row r="70" ht="12.75" customHeight="1">
      <c r="A70" s="1"/>
      <c r="B70" s="2"/>
      <c r="C70" s="2"/>
      <c r="D70" s="3"/>
      <c r="E70" s="2"/>
      <c r="F70" s="1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2"/>
      <c r="Y70" s="2"/>
      <c r="Z70" s="2"/>
      <c r="AA70" s="2"/>
      <c r="AB70" s="2"/>
      <c r="AC70" s="2"/>
    </row>
    <row r="71" ht="12.75" customHeight="1">
      <c r="A71" s="1"/>
      <c r="B71" s="2"/>
      <c r="C71" s="2"/>
      <c r="D71" s="3"/>
      <c r="E71" s="2"/>
      <c r="F71" s="1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2"/>
      <c r="Y71" s="2"/>
      <c r="Z71" s="2"/>
      <c r="AA71" s="2"/>
      <c r="AB71" s="2"/>
      <c r="AC71" s="2"/>
    </row>
    <row r="72" ht="12.75" customHeight="1">
      <c r="A72" s="1"/>
      <c r="B72" s="2"/>
      <c r="C72" s="2"/>
      <c r="D72" s="3"/>
      <c r="E72" s="2"/>
      <c r="F72" s="1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2"/>
      <c r="X72" s="2"/>
      <c r="Y72" s="2"/>
      <c r="Z72" s="2"/>
      <c r="AA72" s="2"/>
      <c r="AB72" s="2"/>
      <c r="AC72" s="2"/>
    </row>
    <row r="73" ht="12.75" customHeight="1">
      <c r="A73" s="1"/>
      <c r="B73" s="2"/>
      <c r="C73" s="2"/>
      <c r="D73" s="3"/>
      <c r="E73" s="2"/>
      <c r="F73" s="1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2"/>
      <c r="X73" s="2"/>
      <c r="Y73" s="2"/>
      <c r="Z73" s="2"/>
      <c r="AA73" s="2"/>
      <c r="AB73" s="2"/>
      <c r="AC73" s="2"/>
    </row>
    <row r="74" ht="12.75" customHeight="1">
      <c r="A74" s="1"/>
      <c r="B74" s="2"/>
      <c r="C74" s="2"/>
      <c r="D74" s="3"/>
      <c r="E74" s="2"/>
      <c r="F74" s="1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2"/>
      <c r="X74" s="2"/>
      <c r="Y74" s="2"/>
      <c r="Z74" s="2"/>
      <c r="AA74" s="2"/>
      <c r="AB74" s="2"/>
      <c r="AC74" s="2"/>
    </row>
    <row r="75" ht="12.75" customHeight="1">
      <c r="A75" s="1"/>
      <c r="B75" s="2"/>
      <c r="C75" s="2"/>
      <c r="D75" s="3"/>
      <c r="E75" s="2"/>
      <c r="F75" s="1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2"/>
      <c r="X75" s="2"/>
      <c r="Y75" s="2"/>
      <c r="Z75" s="2"/>
      <c r="AA75" s="2"/>
      <c r="AB75" s="2"/>
      <c r="AC75" s="2"/>
    </row>
    <row r="76" ht="12.75" customHeight="1">
      <c r="A76" s="1"/>
      <c r="B76" s="2"/>
      <c r="C76" s="2"/>
      <c r="D76" s="3"/>
      <c r="E76" s="2"/>
      <c r="F76" s="1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"/>
      <c r="X76" s="2"/>
      <c r="Y76" s="2"/>
      <c r="Z76" s="2"/>
      <c r="AA76" s="2"/>
      <c r="AB76" s="2"/>
      <c r="AC76" s="2"/>
    </row>
    <row r="77" ht="12.75" customHeight="1">
      <c r="A77" s="1"/>
      <c r="B77" s="2"/>
      <c r="C77" s="2"/>
      <c r="D77" s="3"/>
      <c r="E77" s="2"/>
      <c r="F77" s="1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2"/>
      <c r="X77" s="2"/>
      <c r="Y77" s="2"/>
      <c r="Z77" s="2"/>
      <c r="AA77" s="2"/>
      <c r="AB77" s="2"/>
      <c r="AC77" s="2"/>
    </row>
    <row r="78" ht="12.75" customHeight="1">
      <c r="A78" s="1"/>
      <c r="B78" s="2"/>
      <c r="C78" s="2"/>
      <c r="D78" s="3"/>
      <c r="E78" s="2"/>
      <c r="F78" s="1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2"/>
      <c r="X78" s="2"/>
      <c r="Y78" s="2"/>
      <c r="Z78" s="2"/>
      <c r="AA78" s="2"/>
      <c r="AB78" s="2"/>
      <c r="AC78" s="2"/>
    </row>
    <row r="79" ht="12.75" customHeight="1">
      <c r="A79" s="1"/>
      <c r="B79" s="2"/>
      <c r="C79" s="2"/>
      <c r="D79" s="3"/>
      <c r="E79" s="2"/>
      <c r="F79" s="1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2"/>
      <c r="X79" s="2"/>
      <c r="Y79" s="2"/>
      <c r="Z79" s="2"/>
      <c r="AA79" s="2"/>
      <c r="AB79" s="2"/>
      <c r="AC79" s="2"/>
    </row>
    <row r="80" ht="12.75" customHeight="1">
      <c r="A80" s="1"/>
      <c r="B80" s="2"/>
      <c r="C80" s="2"/>
      <c r="D80" s="3"/>
      <c r="E80" s="2"/>
      <c r="F80" s="1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2"/>
      <c r="X80" s="2"/>
      <c r="Y80" s="2"/>
      <c r="Z80" s="2"/>
      <c r="AA80" s="2"/>
      <c r="AB80" s="2"/>
      <c r="AC80" s="2"/>
    </row>
    <row r="81" ht="12.75" customHeight="1">
      <c r="A81" s="1"/>
      <c r="B81" s="2"/>
      <c r="C81" s="2"/>
      <c r="D81" s="3"/>
      <c r="E81" s="2"/>
      <c r="F81" s="1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2"/>
      <c r="X81" s="2"/>
      <c r="Y81" s="2"/>
      <c r="Z81" s="2"/>
      <c r="AA81" s="2"/>
      <c r="AB81" s="2"/>
      <c r="AC81" s="2"/>
    </row>
    <row r="82" ht="12.75" customHeight="1">
      <c r="A82" s="1"/>
      <c r="B82" s="2"/>
      <c r="C82" s="2"/>
      <c r="D82" s="3"/>
      <c r="E82" s="2"/>
      <c r="F82" s="1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2"/>
      <c r="X82" s="2"/>
      <c r="Y82" s="2"/>
      <c r="Z82" s="2"/>
      <c r="AA82" s="2"/>
      <c r="AB82" s="2"/>
      <c r="AC82" s="2"/>
    </row>
    <row r="83" ht="12.75" customHeight="1">
      <c r="A83" s="1"/>
      <c r="B83" s="2"/>
      <c r="C83" s="2"/>
      <c r="D83" s="3"/>
      <c r="E83" s="2"/>
      <c r="F83" s="1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2"/>
      <c r="X83" s="2"/>
      <c r="Y83" s="2"/>
      <c r="Z83" s="2"/>
      <c r="AA83" s="2"/>
      <c r="AB83" s="2"/>
      <c r="AC83" s="2"/>
    </row>
    <row r="84" ht="12.75" customHeight="1">
      <c r="A84" s="1"/>
      <c r="B84" s="2"/>
      <c r="C84" s="2"/>
      <c r="D84" s="3"/>
      <c r="E84" s="2"/>
      <c r="F84" s="1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2"/>
      <c r="X84" s="2"/>
      <c r="Y84" s="2"/>
      <c r="Z84" s="2"/>
      <c r="AA84" s="2"/>
      <c r="AB84" s="2"/>
      <c r="AC84" s="2"/>
    </row>
    <row r="85" ht="12.75" customHeight="1">
      <c r="A85" s="1"/>
      <c r="B85" s="2"/>
      <c r="C85" s="2"/>
      <c r="D85" s="3"/>
      <c r="E85" s="2"/>
      <c r="F85" s="1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2"/>
      <c r="X85" s="2"/>
      <c r="Y85" s="2"/>
      <c r="Z85" s="2"/>
      <c r="AA85" s="2"/>
      <c r="AB85" s="2"/>
      <c r="AC85" s="2"/>
    </row>
    <row r="86" ht="12.75" customHeight="1">
      <c r="A86" s="1"/>
      <c r="B86" s="2"/>
      <c r="C86" s="2"/>
      <c r="D86" s="3"/>
      <c r="E86" s="2"/>
      <c r="F86" s="1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2"/>
      <c r="X86" s="2"/>
      <c r="Y86" s="2"/>
      <c r="Z86" s="2"/>
      <c r="AA86" s="2"/>
      <c r="AB86" s="2"/>
      <c r="AC86" s="2"/>
    </row>
    <row r="87" ht="12.75" customHeight="1">
      <c r="A87" s="1"/>
      <c r="B87" s="2"/>
      <c r="C87" s="2"/>
      <c r="D87" s="3"/>
      <c r="E87" s="2"/>
      <c r="F87" s="1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2"/>
      <c r="X87" s="2"/>
      <c r="Y87" s="2"/>
      <c r="Z87" s="2"/>
      <c r="AA87" s="2"/>
      <c r="AB87" s="2"/>
      <c r="AC87" s="2"/>
    </row>
    <row r="88" ht="12.75" customHeight="1">
      <c r="A88" s="1"/>
      <c r="B88" s="2"/>
      <c r="C88" s="2"/>
      <c r="D88" s="3"/>
      <c r="E88" s="2"/>
      <c r="F88" s="1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2"/>
      <c r="X88" s="2"/>
      <c r="Y88" s="2"/>
      <c r="Z88" s="2"/>
      <c r="AA88" s="2"/>
      <c r="AB88" s="2"/>
      <c r="AC88" s="2"/>
    </row>
    <row r="89" ht="12.75" customHeight="1">
      <c r="A89" s="1"/>
      <c r="B89" s="2"/>
      <c r="C89" s="2"/>
      <c r="D89" s="3"/>
      <c r="E89" s="2"/>
      <c r="F89" s="1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2"/>
      <c r="X89" s="2"/>
      <c r="Y89" s="2"/>
      <c r="Z89" s="2"/>
      <c r="AA89" s="2"/>
      <c r="AB89" s="2"/>
      <c r="AC89" s="2"/>
    </row>
    <row r="90" ht="12.75" customHeight="1">
      <c r="A90" s="1"/>
      <c r="B90" s="2"/>
      <c r="C90" s="2"/>
      <c r="D90" s="3"/>
      <c r="E90" s="2"/>
      <c r="F90" s="1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2"/>
      <c r="X90" s="2"/>
      <c r="Y90" s="2"/>
      <c r="Z90" s="2"/>
      <c r="AA90" s="2"/>
      <c r="AB90" s="2"/>
      <c r="AC90" s="2"/>
    </row>
    <row r="91" ht="12.75" customHeight="1">
      <c r="A91" s="1"/>
      <c r="B91" s="2"/>
      <c r="C91" s="2"/>
      <c r="D91" s="3"/>
      <c r="E91" s="2"/>
      <c r="F91" s="1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2"/>
      <c r="X91" s="2"/>
      <c r="Y91" s="2"/>
      <c r="Z91" s="2"/>
      <c r="AA91" s="2"/>
      <c r="AB91" s="2"/>
      <c r="AC91" s="2"/>
    </row>
    <row r="92" ht="12.75" customHeight="1">
      <c r="A92" s="1"/>
      <c r="B92" s="2"/>
      <c r="C92" s="2"/>
      <c r="D92" s="3"/>
      <c r="E92" s="2"/>
      <c r="F92" s="1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2"/>
      <c r="X92" s="2"/>
      <c r="Y92" s="2"/>
      <c r="Z92" s="2"/>
      <c r="AA92" s="2"/>
      <c r="AB92" s="2"/>
      <c r="AC92" s="2"/>
    </row>
    <row r="93" ht="12.75" customHeight="1">
      <c r="A93" s="1"/>
      <c r="B93" s="2"/>
      <c r="C93" s="2"/>
      <c r="D93" s="3"/>
      <c r="E93" s="2"/>
      <c r="F93" s="1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2"/>
      <c r="X93" s="2"/>
      <c r="Y93" s="2"/>
      <c r="Z93" s="2"/>
      <c r="AA93" s="2"/>
      <c r="AB93" s="2"/>
      <c r="AC93" s="2"/>
    </row>
    <row r="94" ht="12.75" customHeight="1">
      <c r="A94" s="1"/>
      <c r="B94" s="2"/>
      <c r="C94" s="2"/>
      <c r="D94" s="3"/>
      <c r="E94" s="2"/>
      <c r="F94" s="1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2"/>
      <c r="X94" s="2"/>
      <c r="Y94" s="2"/>
      <c r="Z94" s="2"/>
      <c r="AA94" s="2"/>
      <c r="AB94" s="2"/>
      <c r="AC94" s="2"/>
    </row>
    <row r="95" ht="12.75" customHeight="1">
      <c r="A95" s="1"/>
      <c r="B95" s="2"/>
      <c r="C95" s="2"/>
      <c r="D95" s="3"/>
      <c r="E95" s="2"/>
      <c r="F95" s="1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2"/>
      <c r="X95" s="2"/>
      <c r="Y95" s="2"/>
      <c r="Z95" s="2"/>
      <c r="AA95" s="2"/>
      <c r="AB95" s="2"/>
      <c r="AC95" s="2"/>
    </row>
    <row r="96" ht="12.75" customHeight="1">
      <c r="A96" s="1"/>
      <c r="B96" s="2"/>
      <c r="C96" s="2"/>
      <c r="D96" s="3"/>
      <c r="E96" s="2"/>
      <c r="F96" s="1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2"/>
      <c r="X96" s="2"/>
      <c r="Y96" s="2"/>
      <c r="Z96" s="2"/>
      <c r="AA96" s="2"/>
      <c r="AB96" s="2"/>
      <c r="AC96" s="2"/>
    </row>
    <row r="97" ht="12.75" customHeight="1">
      <c r="A97" s="1"/>
      <c r="B97" s="2"/>
      <c r="C97" s="2"/>
      <c r="D97" s="3"/>
      <c r="E97" s="2"/>
      <c r="F97" s="1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2"/>
      <c r="X97" s="2"/>
      <c r="Y97" s="2"/>
      <c r="Z97" s="2"/>
      <c r="AA97" s="2"/>
      <c r="AB97" s="2"/>
      <c r="AC97" s="2"/>
    </row>
    <row r="98" ht="12.75" customHeight="1">
      <c r="A98" s="1"/>
      <c r="B98" s="2"/>
      <c r="C98" s="2"/>
      <c r="D98" s="3"/>
      <c r="E98" s="2"/>
      <c r="F98" s="1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2"/>
      <c r="X98" s="2"/>
      <c r="Y98" s="2"/>
      <c r="Z98" s="2"/>
      <c r="AA98" s="2"/>
      <c r="AB98" s="2"/>
      <c r="AC98" s="2"/>
    </row>
    <row r="99" ht="12.75" customHeight="1">
      <c r="A99" s="1"/>
      <c r="B99" s="2"/>
      <c r="C99" s="2"/>
      <c r="D99" s="3"/>
      <c r="E99" s="2"/>
      <c r="F99" s="1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2"/>
      <c r="X99" s="2"/>
      <c r="Y99" s="2"/>
      <c r="Z99" s="2"/>
      <c r="AA99" s="2"/>
      <c r="AB99" s="2"/>
      <c r="AC99" s="2"/>
    </row>
    <row r="100" ht="12.75" customHeight="1">
      <c r="A100" s="1"/>
      <c r="B100" s="2"/>
      <c r="C100" s="2"/>
      <c r="D100" s="3"/>
      <c r="E100" s="2"/>
      <c r="F100" s="1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2"/>
      <c r="X100" s="2"/>
      <c r="Y100" s="2"/>
      <c r="Z100" s="2"/>
      <c r="AA100" s="2"/>
      <c r="AB100" s="2"/>
      <c r="AC100" s="2"/>
    </row>
    <row r="101" ht="12.75" customHeight="1">
      <c r="A101" s="1"/>
      <c r="B101" s="2"/>
      <c r="C101" s="2"/>
      <c r="D101" s="3"/>
      <c r="E101" s="2"/>
      <c r="F101" s="1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2"/>
      <c r="X101" s="2"/>
      <c r="Y101" s="2"/>
      <c r="Z101" s="2"/>
      <c r="AA101" s="2"/>
      <c r="AB101" s="2"/>
      <c r="AC101" s="2"/>
    </row>
    <row r="102" ht="12.75" customHeight="1">
      <c r="A102" s="1"/>
      <c r="B102" s="2"/>
      <c r="C102" s="2"/>
      <c r="D102" s="3"/>
      <c r="E102" s="2"/>
      <c r="F102" s="1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2"/>
      <c r="X102" s="2"/>
      <c r="Y102" s="2"/>
      <c r="Z102" s="2"/>
      <c r="AA102" s="2"/>
      <c r="AB102" s="2"/>
      <c r="AC102" s="2"/>
    </row>
    <row r="103" ht="12.75" customHeight="1">
      <c r="A103" s="1"/>
      <c r="B103" s="2"/>
      <c r="C103" s="2"/>
      <c r="D103" s="3"/>
      <c r="E103" s="2"/>
      <c r="F103" s="1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2"/>
      <c r="X103" s="2"/>
      <c r="Y103" s="2"/>
      <c r="Z103" s="2"/>
      <c r="AA103" s="2"/>
      <c r="AB103" s="2"/>
      <c r="AC103" s="2"/>
    </row>
    <row r="104" ht="12.75" customHeight="1">
      <c r="A104" s="1"/>
      <c r="B104" s="2"/>
      <c r="C104" s="2"/>
      <c r="D104" s="3"/>
      <c r="E104" s="2"/>
      <c r="F104" s="1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2"/>
      <c r="X104" s="2"/>
      <c r="Y104" s="2"/>
      <c r="Z104" s="2"/>
      <c r="AA104" s="2"/>
      <c r="AB104" s="2"/>
      <c r="AC104" s="2"/>
    </row>
    <row r="105" ht="12.75" customHeight="1">
      <c r="A105" s="1"/>
      <c r="B105" s="2"/>
      <c r="C105" s="2"/>
      <c r="D105" s="3"/>
      <c r="E105" s="2"/>
      <c r="F105" s="1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2"/>
      <c r="X105" s="2"/>
      <c r="Y105" s="2"/>
      <c r="Z105" s="2"/>
      <c r="AA105" s="2"/>
      <c r="AB105" s="2"/>
      <c r="AC105" s="2"/>
    </row>
    <row r="106" ht="12.75" customHeight="1">
      <c r="A106" s="1"/>
      <c r="B106" s="2"/>
      <c r="C106" s="2"/>
      <c r="D106" s="3"/>
      <c r="E106" s="2"/>
      <c r="F106" s="1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2"/>
      <c r="X106" s="2"/>
      <c r="Y106" s="2"/>
      <c r="Z106" s="2"/>
      <c r="AA106" s="2"/>
      <c r="AB106" s="2"/>
      <c r="AC106" s="2"/>
    </row>
    <row r="107" ht="12.75" customHeight="1">
      <c r="A107" s="1"/>
      <c r="B107" s="2"/>
      <c r="C107" s="2"/>
      <c r="D107" s="3"/>
      <c r="E107" s="2"/>
      <c r="F107" s="1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2"/>
      <c r="X107" s="2"/>
      <c r="Y107" s="2"/>
      <c r="Z107" s="2"/>
      <c r="AA107" s="2"/>
      <c r="AB107" s="2"/>
      <c r="AC107" s="2"/>
    </row>
    <row r="108" ht="12.75" customHeight="1">
      <c r="A108" s="1"/>
      <c r="B108" s="2"/>
      <c r="C108" s="2"/>
      <c r="D108" s="3"/>
      <c r="E108" s="2"/>
      <c r="F108" s="1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2"/>
      <c r="X108" s="2"/>
      <c r="Y108" s="2"/>
      <c r="Z108" s="2"/>
      <c r="AA108" s="2"/>
      <c r="AB108" s="2"/>
      <c r="AC108" s="2"/>
    </row>
    <row r="109" ht="12.75" customHeight="1">
      <c r="A109" s="1"/>
      <c r="B109" s="2"/>
      <c r="C109" s="2"/>
      <c r="D109" s="3"/>
      <c r="E109" s="2"/>
      <c r="F109" s="1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2"/>
      <c r="X109" s="2"/>
      <c r="Y109" s="2"/>
      <c r="Z109" s="2"/>
      <c r="AA109" s="2"/>
      <c r="AB109" s="2"/>
      <c r="AC109" s="2"/>
    </row>
    <row r="110" ht="12.75" customHeight="1">
      <c r="A110" s="1"/>
      <c r="B110" s="2"/>
      <c r="C110" s="2"/>
      <c r="D110" s="3"/>
      <c r="E110" s="2"/>
      <c r="F110" s="1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2"/>
      <c r="X110" s="2"/>
      <c r="Y110" s="2"/>
      <c r="Z110" s="2"/>
      <c r="AA110" s="2"/>
      <c r="AB110" s="2"/>
      <c r="AC110" s="2"/>
    </row>
    <row r="111" ht="12.75" customHeight="1">
      <c r="A111" s="1"/>
      <c r="B111" s="2"/>
      <c r="C111" s="2"/>
      <c r="D111" s="3"/>
      <c r="E111" s="2"/>
      <c r="F111" s="1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2"/>
      <c r="X111" s="2"/>
      <c r="Y111" s="2"/>
      <c r="Z111" s="2"/>
      <c r="AA111" s="2"/>
      <c r="AB111" s="2"/>
      <c r="AC111" s="2"/>
    </row>
    <row r="112" ht="12.75" customHeight="1">
      <c r="A112" s="1"/>
      <c r="B112" s="2"/>
      <c r="C112" s="2"/>
      <c r="D112" s="3"/>
      <c r="E112" s="2"/>
      <c r="F112" s="1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2"/>
      <c r="X112" s="2"/>
      <c r="Y112" s="2"/>
      <c r="Z112" s="2"/>
      <c r="AA112" s="2"/>
      <c r="AB112" s="2"/>
      <c r="AC112" s="2"/>
    </row>
    <row r="113" ht="12.75" customHeight="1">
      <c r="A113" s="1"/>
      <c r="B113" s="2"/>
      <c r="C113" s="2"/>
      <c r="D113" s="3"/>
      <c r="E113" s="2"/>
      <c r="F113" s="1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2"/>
      <c r="X113" s="2"/>
      <c r="Y113" s="2"/>
      <c r="Z113" s="2"/>
      <c r="AA113" s="2"/>
      <c r="AB113" s="2"/>
      <c r="AC113" s="2"/>
    </row>
    <row r="114" ht="12.75" customHeight="1">
      <c r="A114" s="1"/>
      <c r="B114" s="2"/>
      <c r="C114" s="2"/>
      <c r="D114" s="3"/>
      <c r="E114" s="2"/>
      <c r="F114" s="1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2"/>
      <c r="X114" s="2"/>
      <c r="Y114" s="2"/>
      <c r="Z114" s="2"/>
      <c r="AA114" s="2"/>
      <c r="AB114" s="2"/>
      <c r="AC114" s="2"/>
    </row>
    <row r="115" ht="12.75" customHeight="1">
      <c r="A115" s="1"/>
      <c r="B115" s="2"/>
      <c r="C115" s="2"/>
      <c r="D115" s="3"/>
      <c r="E115" s="2"/>
      <c r="F115" s="1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2"/>
      <c r="X115" s="2"/>
      <c r="Y115" s="2"/>
      <c r="Z115" s="2"/>
      <c r="AA115" s="2"/>
      <c r="AB115" s="2"/>
      <c r="AC115" s="2"/>
    </row>
    <row r="116" ht="12.75" customHeight="1">
      <c r="A116" s="1"/>
      <c r="B116" s="2"/>
      <c r="C116" s="2"/>
      <c r="D116" s="3"/>
      <c r="E116" s="2"/>
      <c r="F116" s="1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2"/>
      <c r="X116" s="2"/>
      <c r="Y116" s="2"/>
      <c r="Z116" s="2"/>
      <c r="AA116" s="2"/>
      <c r="AB116" s="2"/>
      <c r="AC116" s="2"/>
    </row>
    <row r="117" ht="12.75" customHeight="1">
      <c r="A117" s="1"/>
      <c r="B117" s="2"/>
      <c r="C117" s="2"/>
      <c r="D117" s="3"/>
      <c r="E117" s="2"/>
      <c r="F117" s="1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2"/>
      <c r="X117" s="2"/>
      <c r="Y117" s="2"/>
      <c r="Z117" s="2"/>
      <c r="AA117" s="2"/>
      <c r="AB117" s="2"/>
      <c r="AC117" s="2"/>
    </row>
    <row r="118" ht="12.75" customHeight="1">
      <c r="A118" s="1"/>
      <c r="B118" s="2"/>
      <c r="C118" s="2"/>
      <c r="D118" s="3"/>
      <c r="E118" s="2"/>
      <c r="F118" s="1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2"/>
      <c r="X118" s="2"/>
      <c r="Y118" s="2"/>
      <c r="Z118" s="2"/>
      <c r="AA118" s="2"/>
      <c r="AB118" s="2"/>
      <c r="AC118" s="2"/>
    </row>
    <row r="119" ht="12.75" customHeight="1">
      <c r="A119" s="1"/>
      <c r="B119" s="2"/>
      <c r="C119" s="2"/>
      <c r="D119" s="3"/>
      <c r="E119" s="2"/>
      <c r="F119" s="1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2"/>
      <c r="X119" s="2"/>
      <c r="Y119" s="2"/>
      <c r="Z119" s="2"/>
      <c r="AA119" s="2"/>
      <c r="AB119" s="2"/>
      <c r="AC119" s="2"/>
    </row>
    <row r="120" ht="12.75" customHeight="1">
      <c r="A120" s="1"/>
      <c r="B120" s="2"/>
      <c r="C120" s="2"/>
      <c r="D120" s="3"/>
      <c r="E120" s="2"/>
      <c r="F120" s="1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2"/>
      <c r="X120" s="2"/>
      <c r="Y120" s="2"/>
      <c r="Z120" s="2"/>
      <c r="AA120" s="2"/>
      <c r="AB120" s="2"/>
      <c r="AC120" s="2"/>
    </row>
    <row r="121" ht="12.75" customHeight="1">
      <c r="A121" s="1"/>
      <c r="B121" s="2"/>
      <c r="C121" s="2"/>
      <c r="D121" s="3"/>
      <c r="E121" s="2"/>
      <c r="F121" s="1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"/>
      <c r="X121" s="2"/>
      <c r="Y121" s="2"/>
      <c r="Z121" s="2"/>
      <c r="AA121" s="2"/>
      <c r="AB121" s="2"/>
      <c r="AC121" s="2"/>
    </row>
    <row r="122" ht="12.75" customHeight="1">
      <c r="A122" s="1"/>
      <c r="B122" s="2"/>
      <c r="C122" s="2"/>
      <c r="D122" s="3"/>
      <c r="E122" s="2"/>
      <c r="F122" s="1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2"/>
      <c r="X122" s="2"/>
      <c r="Y122" s="2"/>
      <c r="Z122" s="2"/>
      <c r="AA122" s="2"/>
      <c r="AB122" s="2"/>
      <c r="AC122" s="2"/>
    </row>
    <row r="123" ht="12.75" customHeight="1">
      <c r="A123" s="1"/>
      <c r="B123" s="2"/>
      <c r="C123" s="2"/>
      <c r="D123" s="3"/>
      <c r="E123" s="2"/>
      <c r="F123" s="1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2"/>
      <c r="X123" s="2"/>
      <c r="Y123" s="2"/>
      <c r="Z123" s="2"/>
      <c r="AA123" s="2"/>
      <c r="AB123" s="2"/>
      <c r="AC123" s="2"/>
    </row>
    <row r="124" ht="12.75" customHeight="1">
      <c r="A124" s="1"/>
      <c r="B124" s="2"/>
      <c r="C124" s="2"/>
      <c r="D124" s="3"/>
      <c r="E124" s="2"/>
      <c r="F124" s="1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2"/>
      <c r="X124" s="2"/>
      <c r="Y124" s="2"/>
      <c r="Z124" s="2"/>
      <c r="AA124" s="2"/>
      <c r="AB124" s="2"/>
      <c r="AC124" s="2"/>
    </row>
    <row r="125" ht="12.75" customHeight="1">
      <c r="A125" s="1"/>
      <c r="B125" s="2"/>
      <c r="C125" s="2"/>
      <c r="D125" s="3"/>
      <c r="E125" s="2"/>
      <c r="F125" s="1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2"/>
      <c r="X125" s="2"/>
      <c r="Y125" s="2"/>
      <c r="Z125" s="2"/>
      <c r="AA125" s="2"/>
      <c r="AB125" s="2"/>
      <c r="AC125" s="2"/>
    </row>
    <row r="126" ht="12.75" customHeight="1">
      <c r="A126" s="1"/>
      <c r="B126" s="2"/>
      <c r="C126" s="2"/>
      <c r="D126" s="3"/>
      <c r="E126" s="2"/>
      <c r="F126" s="1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2"/>
      <c r="X126" s="2"/>
      <c r="Y126" s="2"/>
      <c r="Z126" s="2"/>
      <c r="AA126" s="2"/>
      <c r="AB126" s="2"/>
      <c r="AC126" s="2"/>
    </row>
    <row r="127" ht="12.75" customHeight="1">
      <c r="A127" s="1"/>
      <c r="B127" s="2"/>
      <c r="C127" s="2"/>
      <c r="D127" s="3"/>
      <c r="E127" s="2"/>
      <c r="F127" s="1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2"/>
      <c r="X127" s="2"/>
      <c r="Y127" s="2"/>
      <c r="Z127" s="2"/>
      <c r="AA127" s="2"/>
      <c r="AB127" s="2"/>
      <c r="AC127" s="2"/>
    </row>
    <row r="128" ht="12.75" customHeight="1">
      <c r="A128" s="1"/>
      <c r="B128" s="2"/>
      <c r="C128" s="2"/>
      <c r="D128" s="3"/>
      <c r="E128" s="2"/>
      <c r="F128" s="1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2"/>
      <c r="X128" s="2"/>
      <c r="Y128" s="2"/>
      <c r="Z128" s="2"/>
      <c r="AA128" s="2"/>
      <c r="AB128" s="2"/>
      <c r="AC128" s="2"/>
    </row>
    <row r="129" ht="12.75" customHeight="1">
      <c r="A129" s="1"/>
      <c r="B129" s="2"/>
      <c r="C129" s="2"/>
      <c r="D129" s="3"/>
      <c r="E129" s="2"/>
      <c r="F129" s="1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2"/>
      <c r="X129" s="2"/>
      <c r="Y129" s="2"/>
      <c r="Z129" s="2"/>
      <c r="AA129" s="2"/>
      <c r="AB129" s="2"/>
      <c r="AC129" s="2"/>
    </row>
    <row r="130" ht="12.75" customHeight="1">
      <c r="A130" s="1"/>
      <c r="B130" s="2"/>
      <c r="C130" s="2"/>
      <c r="D130" s="3"/>
      <c r="E130" s="2"/>
      <c r="F130" s="1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2"/>
      <c r="X130" s="2"/>
      <c r="Y130" s="2"/>
      <c r="Z130" s="2"/>
      <c r="AA130" s="2"/>
      <c r="AB130" s="2"/>
      <c r="AC130" s="2"/>
    </row>
    <row r="131" ht="12.75" customHeight="1">
      <c r="A131" s="1"/>
      <c r="B131" s="2"/>
      <c r="C131" s="2"/>
      <c r="D131" s="3"/>
      <c r="E131" s="2"/>
      <c r="F131" s="1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2"/>
      <c r="X131" s="2"/>
      <c r="Y131" s="2"/>
      <c r="Z131" s="2"/>
      <c r="AA131" s="2"/>
      <c r="AB131" s="2"/>
      <c r="AC131" s="2"/>
    </row>
    <row r="132" ht="12.75" customHeight="1">
      <c r="A132" s="1"/>
      <c r="B132" s="2"/>
      <c r="C132" s="2"/>
      <c r="D132" s="3"/>
      <c r="E132" s="2"/>
      <c r="F132" s="1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2"/>
      <c r="X132" s="2"/>
      <c r="Y132" s="2"/>
      <c r="Z132" s="2"/>
      <c r="AA132" s="2"/>
      <c r="AB132" s="2"/>
      <c r="AC132" s="2"/>
    </row>
    <row r="133" ht="12.75" customHeight="1">
      <c r="A133" s="1"/>
      <c r="B133" s="2"/>
      <c r="C133" s="2"/>
      <c r="D133" s="3"/>
      <c r="E133" s="2"/>
      <c r="F133" s="1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2"/>
      <c r="X133" s="2"/>
      <c r="Y133" s="2"/>
      <c r="Z133" s="2"/>
      <c r="AA133" s="2"/>
      <c r="AB133" s="2"/>
      <c r="AC133" s="2"/>
    </row>
    <row r="134" ht="12.75" customHeight="1">
      <c r="A134" s="1"/>
      <c r="B134" s="2"/>
      <c r="C134" s="2"/>
      <c r="D134" s="3"/>
      <c r="E134" s="2"/>
      <c r="F134" s="1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2"/>
      <c r="X134" s="2"/>
      <c r="Y134" s="2"/>
      <c r="Z134" s="2"/>
      <c r="AA134" s="2"/>
      <c r="AB134" s="2"/>
      <c r="AC134" s="2"/>
    </row>
    <row r="135" ht="12.75" customHeight="1">
      <c r="A135" s="1"/>
      <c r="B135" s="2"/>
      <c r="C135" s="2"/>
      <c r="D135" s="3"/>
      <c r="E135" s="2"/>
      <c r="F135" s="1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2"/>
      <c r="X135" s="2"/>
      <c r="Y135" s="2"/>
      <c r="Z135" s="2"/>
      <c r="AA135" s="2"/>
      <c r="AB135" s="2"/>
      <c r="AC135" s="2"/>
    </row>
    <row r="136" ht="12.75" customHeight="1">
      <c r="A136" s="1"/>
      <c r="B136" s="2"/>
      <c r="C136" s="2"/>
      <c r="D136" s="3"/>
      <c r="E136" s="2"/>
      <c r="F136" s="1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2"/>
      <c r="X136" s="2"/>
      <c r="Y136" s="2"/>
      <c r="Z136" s="2"/>
      <c r="AA136" s="2"/>
      <c r="AB136" s="2"/>
      <c r="AC136" s="2"/>
    </row>
    <row r="137" ht="12.75" customHeight="1">
      <c r="A137" s="1"/>
      <c r="B137" s="2"/>
      <c r="C137" s="2"/>
      <c r="D137" s="3"/>
      <c r="E137" s="2"/>
      <c r="F137" s="1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2"/>
      <c r="X137" s="2"/>
      <c r="Y137" s="2"/>
      <c r="Z137" s="2"/>
      <c r="AA137" s="2"/>
      <c r="AB137" s="2"/>
      <c r="AC137" s="2"/>
    </row>
    <row r="138" ht="12.75" customHeight="1">
      <c r="A138" s="1"/>
      <c r="B138" s="2"/>
      <c r="C138" s="2"/>
      <c r="D138" s="3"/>
      <c r="E138" s="2"/>
      <c r="F138" s="1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2"/>
      <c r="X138" s="2"/>
      <c r="Y138" s="2"/>
      <c r="Z138" s="2"/>
      <c r="AA138" s="2"/>
      <c r="AB138" s="2"/>
      <c r="AC138" s="2"/>
    </row>
    <row r="139" ht="12.75" customHeight="1">
      <c r="A139" s="1"/>
      <c r="B139" s="2"/>
      <c r="C139" s="2"/>
      <c r="D139" s="3"/>
      <c r="E139" s="2"/>
      <c r="F139" s="1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2"/>
      <c r="X139" s="2"/>
      <c r="Y139" s="2"/>
      <c r="Z139" s="2"/>
      <c r="AA139" s="2"/>
      <c r="AB139" s="2"/>
      <c r="AC139" s="2"/>
    </row>
    <row r="140" ht="12.75" customHeight="1">
      <c r="A140" s="1"/>
      <c r="B140" s="2"/>
      <c r="C140" s="2"/>
      <c r="D140" s="3"/>
      <c r="E140" s="2"/>
      <c r="F140" s="1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2"/>
      <c r="X140" s="2"/>
      <c r="Y140" s="2"/>
      <c r="Z140" s="2"/>
      <c r="AA140" s="2"/>
      <c r="AB140" s="2"/>
      <c r="AC140" s="2"/>
    </row>
    <row r="141" ht="12.75" customHeight="1">
      <c r="A141" s="1"/>
      <c r="B141" s="2"/>
      <c r="C141" s="2"/>
      <c r="D141" s="3"/>
      <c r="E141" s="2"/>
      <c r="F141" s="1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2"/>
      <c r="X141" s="2"/>
      <c r="Y141" s="2"/>
      <c r="Z141" s="2"/>
      <c r="AA141" s="2"/>
      <c r="AB141" s="2"/>
      <c r="AC141" s="2"/>
    </row>
    <row r="142" ht="12.75" customHeight="1">
      <c r="A142" s="1"/>
      <c r="B142" s="2"/>
      <c r="C142" s="2"/>
      <c r="D142" s="3"/>
      <c r="E142" s="2"/>
      <c r="F142" s="1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2"/>
      <c r="X142" s="2"/>
      <c r="Y142" s="2"/>
      <c r="Z142" s="2"/>
      <c r="AA142" s="2"/>
      <c r="AB142" s="2"/>
      <c r="AC142" s="2"/>
    </row>
    <row r="143" ht="12.75" customHeight="1">
      <c r="A143" s="1"/>
      <c r="B143" s="2"/>
      <c r="C143" s="2"/>
      <c r="D143" s="3"/>
      <c r="E143" s="2"/>
      <c r="F143" s="1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2"/>
      <c r="X143" s="2"/>
      <c r="Y143" s="2"/>
      <c r="Z143" s="2"/>
      <c r="AA143" s="2"/>
      <c r="AB143" s="2"/>
      <c r="AC143" s="2"/>
    </row>
    <row r="144" ht="12.75" customHeight="1">
      <c r="A144" s="1"/>
      <c r="B144" s="2"/>
      <c r="C144" s="2"/>
      <c r="D144" s="3"/>
      <c r="E144" s="2"/>
      <c r="F144" s="1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2"/>
      <c r="X144" s="2"/>
      <c r="Y144" s="2"/>
      <c r="Z144" s="2"/>
      <c r="AA144" s="2"/>
      <c r="AB144" s="2"/>
      <c r="AC144" s="2"/>
    </row>
    <row r="145" ht="12.75" customHeight="1">
      <c r="A145" s="1"/>
      <c r="B145" s="2"/>
      <c r="C145" s="2"/>
      <c r="D145" s="3"/>
      <c r="E145" s="2"/>
      <c r="F145" s="1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2"/>
      <c r="X145" s="2"/>
      <c r="Y145" s="2"/>
      <c r="Z145" s="2"/>
      <c r="AA145" s="2"/>
      <c r="AB145" s="2"/>
      <c r="AC145" s="2"/>
    </row>
    <row r="146" ht="12.75" customHeight="1">
      <c r="A146" s="1"/>
      <c r="B146" s="2"/>
      <c r="C146" s="2"/>
      <c r="D146" s="3"/>
      <c r="E146" s="2"/>
      <c r="F146" s="1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2"/>
      <c r="X146" s="2"/>
      <c r="Y146" s="2"/>
      <c r="Z146" s="2"/>
      <c r="AA146" s="2"/>
      <c r="AB146" s="2"/>
      <c r="AC146" s="2"/>
    </row>
    <row r="147" ht="12.75" customHeight="1">
      <c r="A147" s="1"/>
      <c r="B147" s="2"/>
      <c r="C147" s="2"/>
      <c r="D147" s="3"/>
      <c r="E147" s="2"/>
      <c r="F147" s="1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2"/>
      <c r="X147" s="2"/>
      <c r="Y147" s="2"/>
      <c r="Z147" s="2"/>
      <c r="AA147" s="2"/>
      <c r="AB147" s="2"/>
      <c r="AC147" s="2"/>
    </row>
    <row r="148" ht="12.75" customHeight="1">
      <c r="A148" s="1"/>
      <c r="B148" s="2"/>
      <c r="C148" s="2"/>
      <c r="D148" s="3"/>
      <c r="E148" s="2"/>
      <c r="F148" s="1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2"/>
      <c r="X148" s="2"/>
      <c r="Y148" s="2"/>
      <c r="Z148" s="2"/>
      <c r="AA148" s="2"/>
      <c r="AB148" s="2"/>
      <c r="AC148" s="2"/>
    </row>
    <row r="149" ht="12.75" customHeight="1">
      <c r="A149" s="1"/>
      <c r="B149" s="2"/>
      <c r="C149" s="2"/>
      <c r="D149" s="3"/>
      <c r="E149" s="2"/>
      <c r="F149" s="1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2"/>
      <c r="X149" s="2"/>
      <c r="Y149" s="2"/>
      <c r="Z149" s="2"/>
      <c r="AA149" s="2"/>
      <c r="AB149" s="2"/>
      <c r="AC149" s="2"/>
    </row>
    <row r="150" ht="12.75" customHeight="1">
      <c r="A150" s="1"/>
      <c r="B150" s="2"/>
      <c r="C150" s="2"/>
      <c r="D150" s="3"/>
      <c r="E150" s="2"/>
      <c r="F150" s="1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2"/>
      <c r="X150" s="2"/>
      <c r="Y150" s="2"/>
      <c r="Z150" s="2"/>
      <c r="AA150" s="2"/>
      <c r="AB150" s="2"/>
      <c r="AC150" s="2"/>
    </row>
    <row r="151" ht="12.75" customHeight="1">
      <c r="A151" s="1"/>
      <c r="B151" s="2"/>
      <c r="C151" s="2"/>
      <c r="D151" s="3"/>
      <c r="E151" s="2"/>
      <c r="F151" s="1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2"/>
      <c r="X151" s="2"/>
      <c r="Y151" s="2"/>
      <c r="Z151" s="2"/>
      <c r="AA151" s="2"/>
      <c r="AB151" s="2"/>
      <c r="AC151" s="2"/>
    </row>
    <row r="152" ht="12.75" customHeight="1">
      <c r="A152" s="1"/>
      <c r="B152" s="2"/>
      <c r="C152" s="2"/>
      <c r="D152" s="3"/>
      <c r="E152" s="2"/>
      <c r="F152" s="1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2"/>
      <c r="X152" s="2"/>
      <c r="Y152" s="2"/>
      <c r="Z152" s="2"/>
      <c r="AA152" s="2"/>
      <c r="AB152" s="2"/>
      <c r="AC152" s="2"/>
    </row>
    <row r="153" ht="12.75" customHeight="1">
      <c r="A153" s="1"/>
      <c r="B153" s="2"/>
      <c r="C153" s="2"/>
      <c r="D153" s="3"/>
      <c r="E153" s="2"/>
      <c r="F153" s="1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2"/>
      <c r="X153" s="2"/>
      <c r="Y153" s="2"/>
      <c r="Z153" s="2"/>
      <c r="AA153" s="2"/>
      <c r="AB153" s="2"/>
      <c r="AC153" s="2"/>
    </row>
    <row r="154" ht="12.75" customHeight="1">
      <c r="A154" s="1"/>
      <c r="B154" s="2"/>
      <c r="C154" s="2"/>
      <c r="D154" s="3"/>
      <c r="E154" s="2"/>
      <c r="F154" s="1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2"/>
      <c r="X154" s="2"/>
      <c r="Y154" s="2"/>
      <c r="Z154" s="2"/>
      <c r="AA154" s="2"/>
      <c r="AB154" s="2"/>
      <c r="AC154" s="2"/>
    </row>
    <row r="155" ht="12.75" customHeight="1">
      <c r="A155" s="1"/>
      <c r="B155" s="2"/>
      <c r="C155" s="2"/>
      <c r="D155" s="3"/>
      <c r="E155" s="2"/>
      <c r="F155" s="1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2"/>
      <c r="X155" s="2"/>
      <c r="Y155" s="2"/>
      <c r="Z155" s="2"/>
      <c r="AA155" s="2"/>
      <c r="AB155" s="2"/>
      <c r="AC155" s="2"/>
    </row>
    <row r="156" ht="12.75" customHeight="1">
      <c r="A156" s="1"/>
      <c r="B156" s="2"/>
      <c r="C156" s="2"/>
      <c r="D156" s="3"/>
      <c r="E156" s="2"/>
      <c r="F156" s="1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2"/>
      <c r="X156" s="2"/>
      <c r="Y156" s="2"/>
      <c r="Z156" s="2"/>
      <c r="AA156" s="2"/>
      <c r="AB156" s="2"/>
      <c r="AC156" s="2"/>
    </row>
    <row r="157" ht="12.75" customHeight="1">
      <c r="A157" s="1"/>
      <c r="B157" s="2"/>
      <c r="C157" s="2"/>
      <c r="D157" s="3"/>
      <c r="E157" s="2"/>
      <c r="F157" s="1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2"/>
      <c r="X157" s="2"/>
      <c r="Y157" s="2"/>
      <c r="Z157" s="2"/>
      <c r="AA157" s="2"/>
      <c r="AB157" s="2"/>
      <c r="AC157" s="2"/>
    </row>
    <row r="158" ht="12.75" customHeight="1">
      <c r="A158" s="1"/>
      <c r="B158" s="2"/>
      <c r="C158" s="2"/>
      <c r="D158" s="3"/>
      <c r="E158" s="2"/>
      <c r="F158" s="1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2"/>
      <c r="X158" s="2"/>
      <c r="Y158" s="2"/>
      <c r="Z158" s="2"/>
      <c r="AA158" s="2"/>
      <c r="AB158" s="2"/>
      <c r="AC158" s="2"/>
    </row>
    <row r="159" ht="12.75" customHeight="1">
      <c r="A159" s="1"/>
      <c r="B159" s="2"/>
      <c r="C159" s="2"/>
      <c r="D159" s="3"/>
      <c r="E159" s="2"/>
      <c r="F159" s="1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2"/>
      <c r="X159" s="2"/>
      <c r="Y159" s="2"/>
      <c r="Z159" s="2"/>
      <c r="AA159" s="2"/>
      <c r="AB159" s="2"/>
      <c r="AC159" s="2"/>
    </row>
    <row r="160" ht="12.75" customHeight="1">
      <c r="A160" s="1"/>
      <c r="B160" s="2"/>
      <c r="C160" s="2"/>
      <c r="D160" s="3"/>
      <c r="E160" s="2"/>
      <c r="F160" s="1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2"/>
      <c r="X160" s="2"/>
      <c r="Y160" s="2"/>
      <c r="Z160" s="2"/>
      <c r="AA160" s="2"/>
      <c r="AB160" s="2"/>
      <c r="AC160" s="2"/>
    </row>
    <row r="161" ht="12.75" customHeight="1">
      <c r="A161" s="1"/>
      <c r="B161" s="2"/>
      <c r="C161" s="2"/>
      <c r="D161" s="3"/>
      <c r="E161" s="2"/>
      <c r="F161" s="1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2"/>
      <c r="X161" s="2"/>
      <c r="Y161" s="2"/>
      <c r="Z161" s="2"/>
      <c r="AA161" s="2"/>
      <c r="AB161" s="2"/>
      <c r="AC161" s="2"/>
    </row>
    <row r="162" ht="12.75" customHeight="1">
      <c r="A162" s="1"/>
      <c r="B162" s="2"/>
      <c r="C162" s="2"/>
      <c r="D162" s="3"/>
      <c r="E162" s="2"/>
      <c r="F162" s="1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2"/>
      <c r="X162" s="2"/>
      <c r="Y162" s="2"/>
      <c r="Z162" s="2"/>
      <c r="AA162" s="2"/>
      <c r="AB162" s="2"/>
      <c r="AC162" s="2"/>
    </row>
    <row r="163" ht="12.75" customHeight="1">
      <c r="A163" s="1"/>
      <c r="B163" s="2"/>
      <c r="C163" s="2"/>
      <c r="D163" s="3"/>
      <c r="E163" s="2"/>
      <c r="F163" s="1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2"/>
      <c r="X163" s="2"/>
      <c r="Y163" s="2"/>
      <c r="Z163" s="2"/>
      <c r="AA163" s="2"/>
      <c r="AB163" s="2"/>
      <c r="AC163" s="2"/>
    </row>
    <row r="164" ht="12.75" customHeight="1">
      <c r="A164" s="1"/>
      <c r="B164" s="2"/>
      <c r="C164" s="2"/>
      <c r="D164" s="3"/>
      <c r="E164" s="2"/>
      <c r="F164" s="1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2"/>
      <c r="X164" s="2"/>
      <c r="Y164" s="2"/>
      <c r="Z164" s="2"/>
      <c r="AA164" s="2"/>
      <c r="AB164" s="2"/>
      <c r="AC164" s="2"/>
    </row>
    <row r="165" ht="12.75" customHeight="1">
      <c r="A165" s="1"/>
      <c r="B165" s="2"/>
      <c r="C165" s="2"/>
      <c r="D165" s="3"/>
      <c r="E165" s="2"/>
      <c r="F165" s="1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2"/>
      <c r="X165" s="2"/>
      <c r="Y165" s="2"/>
      <c r="Z165" s="2"/>
      <c r="AA165" s="2"/>
      <c r="AB165" s="2"/>
      <c r="AC165" s="2"/>
    </row>
    <row r="166" ht="12.75" customHeight="1">
      <c r="A166" s="1"/>
      <c r="B166" s="2"/>
      <c r="C166" s="2"/>
      <c r="D166" s="3"/>
      <c r="E166" s="2"/>
      <c r="F166" s="1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2"/>
      <c r="X166" s="2"/>
      <c r="Y166" s="2"/>
      <c r="Z166" s="2"/>
      <c r="AA166" s="2"/>
      <c r="AB166" s="2"/>
      <c r="AC166" s="2"/>
    </row>
    <row r="167" ht="12.75" customHeight="1">
      <c r="A167" s="1"/>
      <c r="B167" s="2"/>
      <c r="C167" s="2"/>
      <c r="D167" s="3"/>
      <c r="E167" s="2"/>
      <c r="F167" s="1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2"/>
      <c r="X167" s="2"/>
      <c r="Y167" s="2"/>
      <c r="Z167" s="2"/>
      <c r="AA167" s="2"/>
      <c r="AB167" s="2"/>
      <c r="AC167" s="2"/>
    </row>
    <row r="168" ht="12.75" customHeight="1">
      <c r="A168" s="1"/>
      <c r="B168" s="2"/>
      <c r="C168" s="2"/>
      <c r="D168" s="3"/>
      <c r="E168" s="2"/>
      <c r="F168" s="1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2"/>
      <c r="X168" s="2"/>
      <c r="Y168" s="2"/>
      <c r="Z168" s="2"/>
      <c r="AA168" s="2"/>
      <c r="AB168" s="2"/>
      <c r="AC168" s="2"/>
    </row>
    <row r="169" ht="12.75" customHeight="1">
      <c r="A169" s="1"/>
      <c r="B169" s="2"/>
      <c r="C169" s="2"/>
      <c r="D169" s="3"/>
      <c r="E169" s="2"/>
      <c r="F169" s="1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2"/>
      <c r="X169" s="2"/>
      <c r="Y169" s="2"/>
      <c r="Z169" s="2"/>
      <c r="AA169" s="2"/>
      <c r="AB169" s="2"/>
      <c r="AC169" s="2"/>
    </row>
    <row r="170" ht="12.75" customHeight="1">
      <c r="A170" s="1"/>
      <c r="B170" s="2"/>
      <c r="C170" s="2"/>
      <c r="D170" s="3"/>
      <c r="E170" s="2"/>
      <c r="F170" s="1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2"/>
      <c r="X170" s="2"/>
      <c r="Y170" s="2"/>
      <c r="Z170" s="2"/>
      <c r="AA170" s="2"/>
      <c r="AB170" s="2"/>
      <c r="AC170" s="2"/>
    </row>
    <row r="171" ht="12.75" customHeight="1">
      <c r="A171" s="1"/>
      <c r="B171" s="2"/>
      <c r="C171" s="2"/>
      <c r="D171" s="3"/>
      <c r="E171" s="2"/>
      <c r="F171" s="1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2"/>
      <c r="X171" s="2"/>
      <c r="Y171" s="2"/>
      <c r="Z171" s="2"/>
      <c r="AA171" s="2"/>
      <c r="AB171" s="2"/>
      <c r="AC171" s="2"/>
    </row>
    <row r="172" ht="12.75" customHeight="1">
      <c r="A172" s="1"/>
      <c r="B172" s="2"/>
      <c r="C172" s="2"/>
      <c r="D172" s="3"/>
      <c r="E172" s="2"/>
      <c r="F172" s="1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2"/>
      <c r="X172" s="2"/>
      <c r="Y172" s="2"/>
      <c r="Z172" s="2"/>
      <c r="AA172" s="2"/>
      <c r="AB172" s="2"/>
      <c r="AC172" s="2"/>
    </row>
    <row r="173" ht="12.75" customHeight="1">
      <c r="A173" s="1"/>
      <c r="B173" s="2"/>
      <c r="C173" s="2"/>
      <c r="D173" s="3"/>
      <c r="E173" s="2"/>
      <c r="F173" s="1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2"/>
      <c r="X173" s="2"/>
      <c r="Y173" s="2"/>
      <c r="Z173" s="2"/>
      <c r="AA173" s="2"/>
      <c r="AB173" s="2"/>
      <c r="AC173" s="2"/>
    </row>
    <row r="174" ht="12.75" customHeight="1">
      <c r="A174" s="1"/>
      <c r="B174" s="2"/>
      <c r="C174" s="2"/>
      <c r="D174" s="3"/>
      <c r="E174" s="2"/>
      <c r="F174" s="1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2"/>
      <c r="X174" s="2"/>
      <c r="Y174" s="2"/>
      <c r="Z174" s="2"/>
      <c r="AA174" s="2"/>
      <c r="AB174" s="2"/>
      <c r="AC174" s="2"/>
    </row>
    <row r="175" ht="12.75" customHeight="1">
      <c r="A175" s="1"/>
      <c r="B175" s="2"/>
      <c r="C175" s="2"/>
      <c r="D175" s="3"/>
      <c r="E175" s="2"/>
      <c r="F175" s="1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2"/>
      <c r="X175" s="2"/>
      <c r="Y175" s="2"/>
      <c r="Z175" s="2"/>
      <c r="AA175" s="2"/>
      <c r="AB175" s="2"/>
      <c r="AC175" s="2"/>
    </row>
    <row r="176" ht="12.75" customHeight="1">
      <c r="A176" s="1"/>
      <c r="B176" s="2"/>
      <c r="C176" s="2"/>
      <c r="D176" s="3"/>
      <c r="E176" s="2"/>
      <c r="F176" s="1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2"/>
      <c r="X176" s="2"/>
      <c r="Y176" s="2"/>
      <c r="Z176" s="2"/>
      <c r="AA176" s="2"/>
      <c r="AB176" s="2"/>
      <c r="AC176" s="2"/>
    </row>
    <row r="177" ht="12.75" customHeight="1">
      <c r="A177" s="1"/>
      <c r="B177" s="2"/>
      <c r="C177" s="2"/>
      <c r="D177" s="3"/>
      <c r="E177" s="2"/>
      <c r="F177" s="1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2"/>
      <c r="X177" s="2"/>
      <c r="Y177" s="2"/>
      <c r="Z177" s="2"/>
      <c r="AA177" s="2"/>
      <c r="AB177" s="2"/>
      <c r="AC177" s="2"/>
    </row>
    <row r="178" ht="12.75" customHeight="1">
      <c r="A178" s="1"/>
      <c r="B178" s="2"/>
      <c r="C178" s="2"/>
      <c r="D178" s="3"/>
      <c r="E178" s="2"/>
      <c r="F178" s="1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2"/>
      <c r="X178" s="2"/>
      <c r="Y178" s="2"/>
      <c r="Z178" s="2"/>
      <c r="AA178" s="2"/>
      <c r="AB178" s="2"/>
      <c r="AC178" s="2"/>
    </row>
    <row r="179" ht="12.75" customHeight="1">
      <c r="A179" s="1"/>
      <c r="B179" s="2"/>
      <c r="C179" s="2"/>
      <c r="D179" s="3"/>
      <c r="E179" s="2"/>
      <c r="F179" s="1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2"/>
      <c r="X179" s="2"/>
      <c r="Y179" s="2"/>
      <c r="Z179" s="2"/>
      <c r="AA179" s="2"/>
      <c r="AB179" s="2"/>
      <c r="AC179" s="2"/>
    </row>
    <row r="180" ht="12.75" customHeight="1">
      <c r="A180" s="1"/>
      <c r="B180" s="2"/>
      <c r="C180" s="2"/>
      <c r="D180" s="3"/>
      <c r="E180" s="2"/>
      <c r="F180" s="1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2"/>
      <c r="X180" s="2"/>
      <c r="Y180" s="2"/>
      <c r="Z180" s="2"/>
      <c r="AA180" s="2"/>
      <c r="AB180" s="2"/>
      <c r="AC180" s="2"/>
    </row>
    <row r="181" ht="12.75" customHeight="1">
      <c r="A181" s="1"/>
      <c r="B181" s="2"/>
      <c r="C181" s="2"/>
      <c r="D181" s="3"/>
      <c r="E181" s="2"/>
      <c r="F181" s="1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2"/>
      <c r="X181" s="2"/>
      <c r="Y181" s="2"/>
      <c r="Z181" s="2"/>
      <c r="AA181" s="2"/>
      <c r="AB181" s="2"/>
      <c r="AC181" s="2"/>
    </row>
    <row r="182" ht="12.75" customHeight="1">
      <c r="A182" s="1"/>
      <c r="B182" s="2"/>
      <c r="C182" s="2"/>
      <c r="D182" s="3"/>
      <c r="E182" s="2"/>
      <c r="F182" s="1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2"/>
      <c r="X182" s="2"/>
      <c r="Y182" s="2"/>
      <c r="Z182" s="2"/>
      <c r="AA182" s="2"/>
      <c r="AB182" s="2"/>
      <c r="AC182" s="2"/>
    </row>
    <row r="183" ht="12.75" customHeight="1">
      <c r="A183" s="1"/>
      <c r="B183" s="2"/>
      <c r="C183" s="2"/>
      <c r="D183" s="3"/>
      <c r="E183" s="2"/>
      <c r="F183" s="1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2"/>
      <c r="X183" s="2"/>
      <c r="Y183" s="2"/>
      <c r="Z183" s="2"/>
      <c r="AA183" s="2"/>
      <c r="AB183" s="2"/>
      <c r="AC183" s="2"/>
    </row>
    <row r="184" ht="12.75" customHeight="1">
      <c r="A184" s="1"/>
      <c r="B184" s="2"/>
      <c r="C184" s="2"/>
      <c r="D184" s="3"/>
      <c r="E184" s="2"/>
      <c r="F184" s="1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2"/>
      <c r="X184" s="2"/>
      <c r="Y184" s="2"/>
      <c r="Z184" s="2"/>
      <c r="AA184" s="2"/>
      <c r="AB184" s="2"/>
      <c r="AC184" s="2"/>
    </row>
    <row r="185" ht="12.75" customHeight="1">
      <c r="A185" s="1"/>
      <c r="B185" s="2"/>
      <c r="C185" s="2"/>
      <c r="D185" s="3"/>
      <c r="E185" s="2"/>
      <c r="F185" s="1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2"/>
      <c r="X185" s="2"/>
      <c r="Y185" s="2"/>
      <c r="Z185" s="2"/>
      <c r="AA185" s="2"/>
      <c r="AB185" s="2"/>
      <c r="AC185" s="2"/>
    </row>
    <row r="186" ht="12.75" customHeight="1">
      <c r="A186" s="1"/>
      <c r="B186" s="2"/>
      <c r="C186" s="2"/>
      <c r="D186" s="3"/>
      <c r="E186" s="2"/>
      <c r="F186" s="1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2"/>
      <c r="X186" s="2"/>
      <c r="Y186" s="2"/>
      <c r="Z186" s="2"/>
      <c r="AA186" s="2"/>
      <c r="AB186" s="2"/>
      <c r="AC186" s="2"/>
    </row>
    <row r="187" ht="12.75" customHeight="1">
      <c r="A187" s="1"/>
      <c r="B187" s="2"/>
      <c r="C187" s="2"/>
      <c r="D187" s="3"/>
      <c r="E187" s="2"/>
      <c r="F187" s="1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2"/>
      <c r="X187" s="2"/>
      <c r="Y187" s="2"/>
      <c r="Z187" s="2"/>
      <c r="AA187" s="2"/>
      <c r="AB187" s="2"/>
      <c r="AC187" s="2"/>
    </row>
    <row r="188" ht="12.75" customHeight="1">
      <c r="A188" s="1"/>
      <c r="B188" s="2"/>
      <c r="C188" s="2"/>
      <c r="D188" s="3"/>
      <c r="E188" s="2"/>
      <c r="F188" s="1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2"/>
      <c r="X188" s="2"/>
      <c r="Y188" s="2"/>
      <c r="Z188" s="2"/>
      <c r="AA188" s="2"/>
      <c r="AB188" s="2"/>
      <c r="AC188" s="2"/>
    </row>
    <row r="189" ht="12.75" customHeight="1">
      <c r="A189" s="1"/>
      <c r="B189" s="2"/>
      <c r="C189" s="2"/>
      <c r="D189" s="3"/>
      <c r="E189" s="2"/>
      <c r="F189" s="1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2"/>
      <c r="X189" s="2"/>
      <c r="Y189" s="2"/>
      <c r="Z189" s="2"/>
      <c r="AA189" s="2"/>
      <c r="AB189" s="2"/>
      <c r="AC189" s="2"/>
    </row>
    <row r="190" ht="12.75" customHeight="1">
      <c r="A190" s="1"/>
      <c r="B190" s="2"/>
      <c r="C190" s="2"/>
      <c r="D190" s="3"/>
      <c r="E190" s="2"/>
      <c r="F190" s="1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2"/>
      <c r="X190" s="2"/>
      <c r="Y190" s="2"/>
      <c r="Z190" s="2"/>
      <c r="AA190" s="2"/>
      <c r="AB190" s="2"/>
      <c r="AC190" s="2"/>
    </row>
    <row r="191" ht="12.75" customHeight="1">
      <c r="A191" s="1"/>
      <c r="B191" s="2"/>
      <c r="C191" s="2"/>
      <c r="D191" s="3"/>
      <c r="E191" s="2"/>
      <c r="F191" s="1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2"/>
      <c r="X191" s="2"/>
      <c r="Y191" s="2"/>
      <c r="Z191" s="2"/>
      <c r="AA191" s="2"/>
      <c r="AB191" s="2"/>
      <c r="AC191" s="2"/>
    </row>
    <row r="192" ht="12.75" customHeight="1">
      <c r="A192" s="1"/>
      <c r="B192" s="2"/>
      <c r="C192" s="2"/>
      <c r="D192" s="3"/>
      <c r="E192" s="2"/>
      <c r="F192" s="1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2"/>
      <c r="X192" s="2"/>
      <c r="Y192" s="2"/>
      <c r="Z192" s="2"/>
      <c r="AA192" s="2"/>
      <c r="AB192" s="2"/>
      <c r="AC192" s="2"/>
    </row>
    <row r="193" ht="12.75" customHeight="1">
      <c r="A193" s="1"/>
      <c r="B193" s="2"/>
      <c r="C193" s="2"/>
      <c r="D193" s="3"/>
      <c r="E193" s="2"/>
      <c r="F193" s="1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2"/>
      <c r="X193" s="2"/>
      <c r="Y193" s="2"/>
      <c r="Z193" s="2"/>
      <c r="AA193" s="2"/>
      <c r="AB193" s="2"/>
      <c r="AC193" s="2"/>
    </row>
    <row r="194" ht="12.75" customHeight="1">
      <c r="A194" s="1"/>
      <c r="B194" s="2"/>
      <c r="C194" s="2"/>
      <c r="D194" s="3"/>
      <c r="E194" s="2"/>
      <c r="F194" s="1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2"/>
      <c r="X194" s="2"/>
      <c r="Y194" s="2"/>
      <c r="Z194" s="2"/>
      <c r="AA194" s="2"/>
      <c r="AB194" s="2"/>
      <c r="AC194" s="2"/>
    </row>
    <row r="195" ht="12.75" customHeight="1">
      <c r="A195" s="1"/>
      <c r="B195" s="2"/>
      <c r="C195" s="2"/>
      <c r="D195" s="3"/>
      <c r="E195" s="2"/>
      <c r="F195" s="1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2"/>
      <c r="X195" s="2"/>
      <c r="Y195" s="2"/>
      <c r="Z195" s="2"/>
      <c r="AA195" s="2"/>
      <c r="AB195" s="2"/>
      <c r="AC195" s="2"/>
    </row>
    <row r="196" ht="12.75" customHeight="1">
      <c r="A196" s="1"/>
      <c r="B196" s="2"/>
      <c r="C196" s="2"/>
      <c r="D196" s="3"/>
      <c r="E196" s="2"/>
      <c r="F196" s="1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2"/>
      <c r="X196" s="2"/>
      <c r="Y196" s="2"/>
      <c r="Z196" s="2"/>
      <c r="AA196" s="2"/>
      <c r="AB196" s="2"/>
      <c r="AC196" s="2"/>
    </row>
    <row r="197" ht="12.75" customHeight="1">
      <c r="A197" s="1"/>
      <c r="B197" s="2"/>
      <c r="C197" s="2"/>
      <c r="D197" s="3"/>
      <c r="E197" s="2"/>
      <c r="F197" s="1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2"/>
      <c r="X197" s="2"/>
      <c r="Y197" s="2"/>
      <c r="Z197" s="2"/>
      <c r="AA197" s="2"/>
      <c r="AB197" s="2"/>
      <c r="AC197" s="2"/>
    </row>
    <row r="198" ht="12.75" customHeight="1">
      <c r="A198" s="1"/>
      <c r="B198" s="2"/>
      <c r="C198" s="2"/>
      <c r="D198" s="3"/>
      <c r="E198" s="2"/>
      <c r="F198" s="1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2"/>
      <c r="X198" s="2"/>
      <c r="Y198" s="2"/>
      <c r="Z198" s="2"/>
      <c r="AA198" s="2"/>
      <c r="AB198" s="2"/>
      <c r="AC198" s="2"/>
    </row>
    <row r="199" ht="12.75" customHeight="1">
      <c r="A199" s="1"/>
      <c r="B199" s="2"/>
      <c r="C199" s="2"/>
      <c r="D199" s="3"/>
      <c r="E199" s="2"/>
      <c r="F199" s="1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2"/>
      <c r="X199" s="2"/>
      <c r="Y199" s="2"/>
      <c r="Z199" s="2"/>
      <c r="AA199" s="2"/>
      <c r="AB199" s="2"/>
      <c r="AC199" s="2"/>
    </row>
    <row r="200" ht="12.75" customHeight="1">
      <c r="A200" s="1"/>
      <c r="B200" s="2"/>
      <c r="C200" s="2"/>
      <c r="D200" s="3"/>
      <c r="E200" s="2"/>
      <c r="F200" s="1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2"/>
      <c r="X200" s="2"/>
      <c r="Y200" s="2"/>
      <c r="Z200" s="2"/>
      <c r="AA200" s="2"/>
      <c r="AB200" s="2"/>
      <c r="AC200" s="2"/>
    </row>
    <row r="201" ht="12.75" customHeight="1">
      <c r="A201" s="1"/>
      <c r="B201" s="2"/>
      <c r="C201" s="2"/>
      <c r="D201" s="3"/>
      <c r="E201" s="2"/>
      <c r="F201" s="1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2"/>
      <c r="X201" s="2"/>
      <c r="Y201" s="2"/>
      <c r="Z201" s="2"/>
      <c r="AA201" s="2"/>
      <c r="AB201" s="2"/>
      <c r="AC201" s="2"/>
    </row>
    <row r="202" ht="12.75" customHeight="1">
      <c r="A202" s="1"/>
      <c r="B202" s="2"/>
      <c r="C202" s="2"/>
      <c r="D202" s="3"/>
      <c r="E202" s="2"/>
      <c r="F202" s="1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2"/>
      <c r="X202" s="2"/>
      <c r="Y202" s="2"/>
      <c r="Z202" s="2"/>
      <c r="AA202" s="2"/>
      <c r="AB202" s="2"/>
      <c r="AC202" s="2"/>
    </row>
    <row r="203" ht="12.75" customHeight="1">
      <c r="A203" s="1"/>
      <c r="B203" s="2"/>
      <c r="C203" s="2"/>
      <c r="D203" s="3"/>
      <c r="E203" s="2"/>
      <c r="F203" s="1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2"/>
      <c r="X203" s="2"/>
      <c r="Y203" s="2"/>
      <c r="Z203" s="2"/>
      <c r="AA203" s="2"/>
      <c r="AB203" s="2"/>
      <c r="AC203" s="2"/>
    </row>
    <row r="204" ht="12.75" customHeight="1">
      <c r="A204" s="1"/>
      <c r="B204" s="2"/>
      <c r="C204" s="2"/>
      <c r="D204" s="3"/>
      <c r="E204" s="2"/>
      <c r="F204" s="1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2"/>
      <c r="X204" s="2"/>
      <c r="Y204" s="2"/>
      <c r="Z204" s="2"/>
      <c r="AA204" s="2"/>
      <c r="AB204" s="2"/>
      <c r="AC204" s="2"/>
    </row>
    <row r="205" ht="12.75" customHeight="1">
      <c r="A205" s="1"/>
      <c r="B205" s="2"/>
      <c r="C205" s="2"/>
      <c r="D205" s="3"/>
      <c r="E205" s="2"/>
      <c r="F205" s="1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2"/>
      <c r="X205" s="2"/>
      <c r="Y205" s="2"/>
      <c r="Z205" s="2"/>
      <c r="AA205" s="2"/>
      <c r="AB205" s="2"/>
      <c r="AC205" s="2"/>
    </row>
    <row r="206" ht="12.75" customHeight="1">
      <c r="A206" s="1"/>
      <c r="B206" s="2"/>
      <c r="C206" s="2"/>
      <c r="D206" s="3"/>
      <c r="E206" s="2"/>
      <c r="F206" s="1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2"/>
      <c r="X206" s="2"/>
      <c r="Y206" s="2"/>
      <c r="Z206" s="2"/>
      <c r="AA206" s="2"/>
      <c r="AB206" s="2"/>
      <c r="AC206" s="2"/>
    </row>
    <row r="207" ht="12.75" customHeight="1">
      <c r="A207" s="1"/>
      <c r="B207" s="2"/>
      <c r="C207" s="2"/>
      <c r="D207" s="3"/>
      <c r="E207" s="2"/>
      <c r="F207" s="1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2"/>
      <c r="X207" s="2"/>
      <c r="Y207" s="2"/>
      <c r="Z207" s="2"/>
      <c r="AA207" s="2"/>
      <c r="AB207" s="2"/>
      <c r="AC207" s="2"/>
    </row>
    <row r="208" ht="12.75" customHeight="1">
      <c r="A208" s="1"/>
      <c r="B208" s="2"/>
      <c r="C208" s="2"/>
      <c r="D208" s="3"/>
      <c r="E208" s="2"/>
      <c r="F208" s="1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2"/>
      <c r="X208" s="2"/>
      <c r="Y208" s="2"/>
      <c r="Z208" s="2"/>
      <c r="AA208" s="2"/>
      <c r="AB208" s="2"/>
      <c r="AC208" s="2"/>
    </row>
    <row r="209" ht="12.75" customHeight="1">
      <c r="A209" s="1"/>
      <c r="B209" s="2"/>
      <c r="C209" s="2"/>
      <c r="D209" s="3"/>
      <c r="E209" s="2"/>
      <c r="F209" s="1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2"/>
      <c r="X209" s="2"/>
      <c r="Y209" s="2"/>
      <c r="Z209" s="2"/>
      <c r="AA209" s="2"/>
      <c r="AB209" s="2"/>
      <c r="AC209" s="2"/>
    </row>
    <row r="210" ht="12.75" customHeight="1">
      <c r="A210" s="1"/>
      <c r="B210" s="2"/>
      <c r="C210" s="2"/>
      <c r="D210" s="3"/>
      <c r="E210" s="2"/>
      <c r="F210" s="1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2"/>
      <c r="X210" s="2"/>
      <c r="Y210" s="2"/>
      <c r="Z210" s="2"/>
      <c r="AA210" s="2"/>
      <c r="AB210" s="2"/>
      <c r="AC210" s="2"/>
    </row>
    <row r="211" ht="12.75" customHeight="1">
      <c r="A211" s="1"/>
      <c r="B211" s="2"/>
      <c r="C211" s="2"/>
      <c r="D211" s="3"/>
      <c r="E211" s="2"/>
      <c r="F211" s="1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2"/>
      <c r="X211" s="2"/>
      <c r="Y211" s="2"/>
      <c r="Z211" s="2"/>
      <c r="AA211" s="2"/>
      <c r="AB211" s="2"/>
      <c r="AC211" s="2"/>
    </row>
    <row r="212" ht="12.75" customHeight="1">
      <c r="A212" s="1"/>
      <c r="B212" s="2"/>
      <c r="C212" s="2"/>
      <c r="D212" s="3"/>
      <c r="E212" s="2"/>
      <c r="F212" s="1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2"/>
      <c r="X212" s="2"/>
      <c r="Y212" s="2"/>
      <c r="Z212" s="2"/>
      <c r="AA212" s="2"/>
      <c r="AB212" s="2"/>
      <c r="AC212" s="2"/>
    </row>
    <row r="213" ht="12.75" customHeight="1">
      <c r="A213" s="1"/>
      <c r="B213" s="2"/>
      <c r="C213" s="2"/>
      <c r="D213" s="3"/>
      <c r="E213" s="2"/>
      <c r="F213" s="1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2"/>
      <c r="X213" s="2"/>
      <c r="Y213" s="2"/>
      <c r="Z213" s="2"/>
      <c r="AA213" s="2"/>
      <c r="AB213" s="2"/>
      <c r="AC213" s="2"/>
    </row>
    <row r="214" ht="12.75" customHeight="1">
      <c r="A214" s="1"/>
      <c r="B214" s="2"/>
      <c r="C214" s="2"/>
      <c r="D214" s="3"/>
      <c r="E214" s="2"/>
      <c r="F214" s="1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2"/>
      <c r="X214" s="2"/>
      <c r="Y214" s="2"/>
      <c r="Z214" s="2"/>
      <c r="AA214" s="2"/>
      <c r="AB214" s="2"/>
      <c r="AC214" s="2"/>
    </row>
    <row r="215" ht="12.75" customHeight="1">
      <c r="A215" s="1"/>
      <c r="B215" s="2"/>
      <c r="C215" s="2"/>
      <c r="D215" s="3"/>
      <c r="E215" s="2"/>
      <c r="F215" s="1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2"/>
      <c r="X215" s="2"/>
      <c r="Y215" s="2"/>
      <c r="Z215" s="2"/>
      <c r="AA215" s="2"/>
      <c r="AB215" s="2"/>
      <c r="AC215" s="2"/>
    </row>
    <row r="216" ht="12.75" customHeight="1">
      <c r="A216" s="1"/>
      <c r="B216" s="2"/>
      <c r="C216" s="2"/>
      <c r="D216" s="3"/>
      <c r="E216" s="2"/>
      <c r="F216" s="1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2"/>
      <c r="X216" s="2"/>
      <c r="Y216" s="2"/>
      <c r="Z216" s="2"/>
      <c r="AA216" s="2"/>
      <c r="AB216" s="2"/>
      <c r="AC216" s="2"/>
    </row>
    <row r="217" ht="12.75" customHeight="1">
      <c r="A217" s="1"/>
      <c r="B217" s="2"/>
      <c r="C217" s="2"/>
      <c r="D217" s="3"/>
      <c r="E217" s="2"/>
      <c r="F217" s="1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2"/>
      <c r="X217" s="2"/>
      <c r="Y217" s="2"/>
      <c r="Z217" s="2"/>
      <c r="AA217" s="2"/>
      <c r="AB217" s="2"/>
      <c r="AC217" s="2"/>
    </row>
    <row r="218" ht="12.75" customHeight="1">
      <c r="A218" s="1"/>
      <c r="B218" s="2"/>
      <c r="C218" s="2"/>
      <c r="D218" s="3"/>
      <c r="E218" s="2"/>
      <c r="F218" s="1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2"/>
      <c r="X218" s="2"/>
      <c r="Y218" s="2"/>
      <c r="Z218" s="2"/>
      <c r="AA218" s="2"/>
      <c r="AB218" s="2"/>
      <c r="AC218" s="2"/>
    </row>
    <row r="219" ht="12.75" customHeight="1">
      <c r="A219" s="1"/>
      <c r="B219" s="2"/>
      <c r="C219" s="2"/>
      <c r="D219" s="3"/>
      <c r="E219" s="2"/>
      <c r="F219" s="1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2"/>
      <c r="X219" s="2"/>
      <c r="Y219" s="2"/>
      <c r="Z219" s="2"/>
      <c r="AA219" s="2"/>
      <c r="AB219" s="2"/>
      <c r="AC219" s="2"/>
    </row>
    <row r="220" ht="12.75" customHeight="1">
      <c r="A220" s="1"/>
      <c r="B220" s="2"/>
      <c r="C220" s="2"/>
      <c r="D220" s="3"/>
      <c r="E220" s="2"/>
      <c r="F220" s="1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2"/>
      <c r="X220" s="2"/>
      <c r="Y220" s="2"/>
      <c r="Z220" s="2"/>
      <c r="AA220" s="2"/>
      <c r="AB220" s="2"/>
      <c r="AC220" s="2"/>
    </row>
    <row r="221" ht="12.75" customHeight="1">
      <c r="A221" s="1"/>
      <c r="B221" s="2"/>
      <c r="C221" s="2"/>
      <c r="D221" s="3"/>
      <c r="E221" s="2"/>
      <c r="F221" s="1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2"/>
      <c r="X221" s="2"/>
      <c r="Y221" s="2"/>
      <c r="Z221" s="2"/>
      <c r="AA221" s="2"/>
      <c r="AB221" s="2"/>
      <c r="AC221" s="2"/>
    </row>
    <row r="222" ht="12.75" customHeight="1">
      <c r="A222" s="1"/>
      <c r="B222" s="2"/>
      <c r="C222" s="2"/>
      <c r="D222" s="3"/>
      <c r="E222" s="2"/>
      <c r="F222" s="1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2"/>
      <c r="X222" s="2"/>
      <c r="Y222" s="2"/>
      <c r="Z222" s="2"/>
      <c r="AA222" s="2"/>
      <c r="AB222" s="2"/>
      <c r="AC222" s="2"/>
    </row>
    <row r="223" ht="12.75" customHeight="1">
      <c r="A223" s="1"/>
      <c r="B223" s="2"/>
      <c r="C223" s="2"/>
      <c r="D223" s="3"/>
      <c r="E223" s="2"/>
      <c r="F223" s="1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2"/>
      <c r="X223" s="2"/>
      <c r="Y223" s="2"/>
      <c r="Z223" s="2"/>
      <c r="AA223" s="2"/>
      <c r="AB223" s="2"/>
      <c r="AC223" s="2"/>
    </row>
    <row r="224" ht="12.75" customHeight="1">
      <c r="A224" s="1"/>
      <c r="B224" s="2"/>
      <c r="C224" s="2"/>
      <c r="D224" s="3"/>
      <c r="E224" s="2"/>
      <c r="F224" s="1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2"/>
      <c r="X224" s="2"/>
      <c r="Y224" s="2"/>
      <c r="Z224" s="2"/>
      <c r="AA224" s="2"/>
      <c r="AB224" s="2"/>
      <c r="AC224" s="2"/>
    </row>
    <row r="225" ht="12.75" customHeight="1">
      <c r="A225" s="1"/>
      <c r="B225" s="2"/>
      <c r="C225" s="2"/>
      <c r="D225" s="3"/>
      <c r="E225" s="2"/>
      <c r="F225" s="1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2"/>
      <c r="X225" s="2"/>
      <c r="Y225" s="2"/>
      <c r="Z225" s="2"/>
      <c r="AA225" s="2"/>
      <c r="AB225" s="2"/>
      <c r="AC225" s="2"/>
    </row>
    <row r="226" ht="12.75" customHeight="1">
      <c r="A226" s="1"/>
      <c r="B226" s="2"/>
      <c r="C226" s="2"/>
      <c r="D226" s="3"/>
      <c r="E226" s="2"/>
      <c r="F226" s="1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2"/>
      <c r="X226" s="2"/>
      <c r="Y226" s="2"/>
      <c r="Z226" s="2"/>
      <c r="AA226" s="2"/>
      <c r="AB226" s="2"/>
      <c r="AC226" s="2"/>
    </row>
    <row r="227" ht="12.75" customHeight="1">
      <c r="A227" s="1"/>
      <c r="B227" s="2"/>
      <c r="C227" s="2"/>
      <c r="D227" s="3"/>
      <c r="E227" s="2"/>
      <c r="F227" s="1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2"/>
      <c r="X227" s="2"/>
      <c r="Y227" s="2"/>
      <c r="Z227" s="2"/>
      <c r="AA227" s="2"/>
      <c r="AB227" s="2"/>
      <c r="AC227" s="2"/>
    </row>
    <row r="228" ht="12.75" customHeight="1">
      <c r="A228" s="1"/>
      <c r="B228" s="2"/>
      <c r="C228" s="2"/>
      <c r="D228" s="3"/>
      <c r="E228" s="2"/>
      <c r="F228" s="1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2"/>
      <c r="X228" s="2"/>
      <c r="Y228" s="2"/>
      <c r="Z228" s="2"/>
      <c r="AA228" s="2"/>
      <c r="AB228" s="2"/>
      <c r="AC228" s="2"/>
    </row>
    <row r="229" ht="12.75" customHeight="1">
      <c r="A229" s="1"/>
      <c r="B229" s="2"/>
      <c r="C229" s="2"/>
      <c r="D229" s="3"/>
      <c r="E229" s="2"/>
      <c r="F229" s="1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2"/>
      <c r="X229" s="2"/>
      <c r="Y229" s="2"/>
      <c r="Z229" s="2"/>
      <c r="AA229" s="2"/>
      <c r="AB229" s="2"/>
      <c r="AC229" s="2"/>
    </row>
    <row r="230" ht="12.75" customHeight="1">
      <c r="A230" s="1"/>
      <c r="B230" s="2"/>
      <c r="C230" s="2"/>
      <c r="D230" s="3"/>
      <c r="E230" s="2"/>
      <c r="F230" s="1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2"/>
      <c r="X230" s="2"/>
      <c r="Y230" s="2"/>
      <c r="Z230" s="2"/>
      <c r="AA230" s="2"/>
      <c r="AB230" s="2"/>
      <c r="AC230" s="2"/>
    </row>
    <row r="231" ht="12.75" customHeight="1">
      <c r="A231" s="1"/>
      <c r="B231" s="2"/>
      <c r="C231" s="2"/>
      <c r="D231" s="3"/>
      <c r="E231" s="2"/>
      <c r="F231" s="1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2"/>
      <c r="X231" s="2"/>
      <c r="Y231" s="2"/>
      <c r="Z231" s="2"/>
      <c r="AA231" s="2"/>
      <c r="AB231" s="2"/>
      <c r="AC231" s="2"/>
    </row>
    <row r="232" ht="12.75" customHeight="1">
      <c r="A232" s="1"/>
      <c r="B232" s="2"/>
      <c r="C232" s="2"/>
      <c r="D232" s="3"/>
      <c r="E232" s="2"/>
      <c r="F232" s="1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2"/>
      <c r="X232" s="2"/>
      <c r="Y232" s="2"/>
      <c r="Z232" s="2"/>
      <c r="AA232" s="2"/>
      <c r="AB232" s="2"/>
      <c r="AC232" s="2"/>
    </row>
    <row r="233" ht="12.75" customHeight="1">
      <c r="A233" s="1"/>
      <c r="B233" s="2"/>
      <c r="C233" s="2"/>
      <c r="D233" s="3"/>
      <c r="E233" s="2"/>
      <c r="F233" s="1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2"/>
      <c r="X233" s="2"/>
      <c r="Y233" s="2"/>
      <c r="Z233" s="2"/>
      <c r="AA233" s="2"/>
      <c r="AB233" s="2"/>
      <c r="AC233" s="2"/>
    </row>
    <row r="234" ht="12.75" customHeight="1">
      <c r="A234" s="1"/>
      <c r="B234" s="2"/>
      <c r="C234" s="2"/>
      <c r="D234" s="3"/>
      <c r="E234" s="2"/>
      <c r="F234" s="1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2"/>
      <c r="X234" s="2"/>
      <c r="Y234" s="2"/>
      <c r="Z234" s="2"/>
      <c r="AA234" s="2"/>
      <c r="AB234" s="2"/>
      <c r="AC234" s="2"/>
    </row>
    <row r="235" ht="12.75" customHeight="1">
      <c r="A235" s="1"/>
      <c r="B235" s="2"/>
      <c r="C235" s="2"/>
      <c r="D235" s="3"/>
      <c r="E235" s="2"/>
      <c r="F235" s="1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2"/>
      <c r="X235" s="2"/>
      <c r="Y235" s="2"/>
      <c r="Z235" s="2"/>
      <c r="AA235" s="2"/>
      <c r="AB235" s="2"/>
      <c r="AC235" s="2"/>
    </row>
    <row r="236" ht="12.75" customHeight="1">
      <c r="A236" s="1"/>
      <c r="B236" s="2"/>
      <c r="C236" s="2"/>
      <c r="D236" s="3"/>
      <c r="E236" s="2"/>
      <c r="F236" s="1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2"/>
      <c r="X236" s="2"/>
      <c r="Y236" s="2"/>
      <c r="Z236" s="2"/>
      <c r="AA236" s="2"/>
      <c r="AB236" s="2"/>
      <c r="AC236" s="2"/>
    </row>
    <row r="237" ht="12.75" customHeight="1">
      <c r="A237" s="1"/>
      <c r="B237" s="2"/>
      <c r="C237" s="2"/>
      <c r="D237" s="3"/>
      <c r="E237" s="2"/>
      <c r="F237" s="1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2"/>
      <c r="X237" s="2"/>
      <c r="Y237" s="2"/>
      <c r="Z237" s="2"/>
      <c r="AA237" s="2"/>
      <c r="AB237" s="2"/>
      <c r="AC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G17:G21"/>
    <mergeCell ref="H17:M17"/>
    <mergeCell ref="N17:U1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8" width="8.14"/>
    <col customWidth="1" min="9" max="9" width="7.14"/>
    <col customWidth="1" min="10" max="10" width="5.71"/>
    <col customWidth="1" min="11" max="11" width="7.14"/>
    <col customWidth="1" min="12" max="12" width="5.71"/>
    <col customWidth="1" min="13" max="13" width="7.14"/>
    <col customWidth="1" min="14" max="14" width="5.71"/>
    <col customWidth="1" min="15" max="15" width="7.14"/>
    <col customWidth="1" min="16" max="16" width="5.71"/>
    <col customWidth="1" min="17" max="17" width="7.14"/>
    <col customWidth="1" min="18" max="18" width="5.71"/>
    <col customWidth="1" min="19" max="19" width="7.14"/>
    <col customWidth="1" min="20" max="20" width="5.71"/>
    <col customWidth="1" min="21" max="21" width="7.14"/>
    <col customWidth="1" min="22" max="22" width="5.71"/>
    <col customWidth="1" min="23" max="23" width="7.14"/>
    <col customWidth="1" min="24" max="25" width="5.71"/>
    <col customWidth="1" hidden="1" min="26" max="34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4"/>
      <c r="I1" s="3">
        <v>1.0</v>
      </c>
      <c r="J1" s="3">
        <f>VLOOKUP($F1,'Grille points'!$D$3:$N$16,VLOOKUP(I$18,'Paramètres compétitions'!$B$22:$W$29,14,FALSE)+1,FALSE)</f>
        <v>450</v>
      </c>
      <c r="K1" s="3">
        <v>1.0</v>
      </c>
      <c r="L1" s="3">
        <f>VLOOKUP($F1,'Grille points'!$D$3:$N$16,VLOOKUP(K$18,'Paramètres compétitions'!$B$22:$W$29,14,FALSE)+1,FALSE)</f>
        <v>675</v>
      </c>
      <c r="M1" s="3">
        <v>1.0</v>
      </c>
      <c r="N1" s="3">
        <f>VLOOKUP($F1,'Grille points'!$D$3:$N$16,VLOOKUP(M$18,'Paramètres compétitions'!$B$22:$W$29,14,FALSE)+1,FALSE)</f>
        <v>675</v>
      </c>
      <c r="O1" s="3">
        <v>1.0</v>
      </c>
      <c r="P1" s="3">
        <f>VLOOKUP($F1,'Grille points'!$D$3:$N$16,VLOOKUP(O$18,'Paramètres compétitions'!$B$22:$W$29,14,FALSE)+1,FALSE)</f>
        <v>1500</v>
      </c>
      <c r="Q1" s="3">
        <v>1.0</v>
      </c>
      <c r="R1" s="3">
        <f>VLOOKUP($F1,'Grille points'!$D$3:$N$16,VLOOKUP(Q$18,'Paramètres compétitions'!$B$22:$W$29,14,FALSE)+1,FALSE)</f>
        <v>1000</v>
      </c>
      <c r="S1" s="3">
        <v>1.0</v>
      </c>
      <c r="T1" s="3">
        <f>VLOOKUP($F1,'Grille points'!$D$3:$N$16,VLOOKUP(S$18,'Paramètres compétitions'!$B$22:$W$29,14,FALSE)+1,FALSE)</f>
        <v>1500</v>
      </c>
      <c r="U1" s="3">
        <v>1.0</v>
      </c>
      <c r="V1" s="3">
        <f>VLOOKUP($F1,'Grille points'!$D$3:$N$16,VLOOKUP(U$18,'Paramètres compétitions'!$B$22:$W$29,14,FALSE)+1,FALSE)</f>
        <v>1500</v>
      </c>
      <c r="W1" s="3">
        <v>1.0</v>
      </c>
      <c r="X1" s="3">
        <f>VLOOKUP($F1,'Grille points'!$D$3:$N$16,VLOOKUP(W$18,'Paramètres compétitions'!$B$22:$W$29,14,FALSE)+1,FALSE)</f>
        <v>1000</v>
      </c>
      <c r="Y1" s="3"/>
      <c r="Z1" s="2"/>
      <c r="AA1" s="2"/>
      <c r="AB1" s="2"/>
      <c r="AC1" s="2"/>
      <c r="AD1" s="2"/>
      <c r="AE1" s="2"/>
      <c r="AF1" s="2"/>
      <c r="AG1" s="2"/>
      <c r="AH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4"/>
      <c r="I2" s="3">
        <v>5.0</v>
      </c>
      <c r="J2" s="3">
        <f>VLOOKUP($F2,'Grille points'!$D$3:$N$16,VLOOKUP(I$18,'Paramètres compétitions'!$B$22:$W$29,14,FALSE)+1,FALSE)</f>
        <v>300</v>
      </c>
      <c r="K2" s="3">
        <v>5.0</v>
      </c>
      <c r="L2" s="3">
        <f>VLOOKUP($F2,'Grille points'!$D$3:$N$16,VLOOKUP(K$18,'Paramètres compétitions'!$B$22:$W$29,14,FALSE)+1,FALSE)</f>
        <v>450</v>
      </c>
      <c r="M2" s="3">
        <v>5.0</v>
      </c>
      <c r="N2" s="3">
        <f>VLOOKUP($F2,'Grille points'!$D$3:$N$16,VLOOKUP(M$18,'Paramètres compétitions'!$B$22:$W$29,14,FALSE)+1,FALSE)</f>
        <v>450</v>
      </c>
      <c r="O2" s="3">
        <v>5.0</v>
      </c>
      <c r="P2" s="3">
        <f>VLOOKUP($F2,'Grille points'!$D$3:$N$16,VLOOKUP(O$18,'Paramètres compétitions'!$B$22:$W$29,14,FALSE)+1,FALSE)</f>
        <v>1000</v>
      </c>
      <c r="Q2" s="3">
        <v>5.0</v>
      </c>
      <c r="R2" s="3">
        <f>VLOOKUP($F2,'Grille points'!$D$3:$N$16,VLOOKUP(Q$18,'Paramètres compétitions'!$B$22:$W$29,14,FALSE)+1,FALSE)</f>
        <v>675</v>
      </c>
      <c r="S2" s="3">
        <v>5.0</v>
      </c>
      <c r="T2" s="3">
        <f>VLOOKUP($F2,'Grille points'!$D$3:$N$16,VLOOKUP(S$18,'Paramètres compétitions'!$B$22:$W$29,14,FALSE)+1,FALSE)</f>
        <v>1000</v>
      </c>
      <c r="U2" s="3">
        <v>5.0</v>
      </c>
      <c r="V2" s="3">
        <f>VLOOKUP($F2,'Grille points'!$D$3:$N$16,VLOOKUP(U$18,'Paramètres compétitions'!$B$22:$W$29,14,FALSE)+1,FALSE)</f>
        <v>1000</v>
      </c>
      <c r="W2" s="3">
        <v>5.0</v>
      </c>
      <c r="X2" s="3">
        <f>VLOOKUP($F2,'Grille points'!$D$3:$N$16,VLOOKUP(W$18,'Paramètres compétitions'!$B$22:$W$29,14,FALSE)+1,FALSE)</f>
        <v>675</v>
      </c>
      <c r="Y2" s="3"/>
      <c r="Z2" s="2"/>
      <c r="AA2" s="2"/>
      <c r="AB2" s="2"/>
      <c r="AC2" s="2"/>
      <c r="AD2" s="2"/>
      <c r="AE2" s="2"/>
      <c r="AF2" s="2"/>
      <c r="AG2" s="2"/>
      <c r="AH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4"/>
      <c r="I3" s="3">
        <v>9.0</v>
      </c>
      <c r="J3" s="3">
        <f>VLOOKUP($F3,'Grille points'!$D$3:$N$16,VLOOKUP(I$18,'Paramètres compétitions'!$B$22:$W$29,14,FALSE)+1,FALSE)</f>
        <v>200</v>
      </c>
      <c r="K3" s="3">
        <v>9.0</v>
      </c>
      <c r="L3" s="3">
        <f>VLOOKUP($F3,'Grille points'!$D$3:$N$16,VLOOKUP(K$18,'Paramètres compétitions'!$B$22:$W$29,14,FALSE)+1,FALSE)</f>
        <v>300</v>
      </c>
      <c r="M3" s="3">
        <v>9.0</v>
      </c>
      <c r="N3" s="3">
        <f>VLOOKUP($F3,'Grille points'!$D$3:$N$16,VLOOKUP(M$18,'Paramètres compétitions'!$B$22:$W$29,14,FALSE)+1,FALSE)</f>
        <v>300</v>
      </c>
      <c r="O3" s="3">
        <v>9.0</v>
      </c>
      <c r="P3" s="3">
        <f>VLOOKUP($F3,'Grille points'!$D$3:$N$16,VLOOKUP(O$18,'Paramètres compétitions'!$B$22:$W$29,14,FALSE)+1,FALSE)</f>
        <v>675</v>
      </c>
      <c r="Q3" s="3">
        <v>9.0</v>
      </c>
      <c r="R3" s="3">
        <f>VLOOKUP($F3,'Grille points'!$D$3:$N$16,VLOOKUP(Q$18,'Paramètres compétitions'!$B$22:$W$29,14,FALSE)+1,FALSE)</f>
        <v>450</v>
      </c>
      <c r="S3" s="3">
        <v>9.0</v>
      </c>
      <c r="T3" s="3">
        <f>VLOOKUP($F3,'Grille points'!$D$3:$N$16,VLOOKUP(S$18,'Paramètres compétitions'!$B$22:$W$29,14,FALSE)+1,FALSE)</f>
        <v>675</v>
      </c>
      <c r="U3" s="3">
        <v>9.0</v>
      </c>
      <c r="V3" s="3">
        <f>VLOOKUP($F3,'Grille points'!$D$3:$N$16,VLOOKUP(U$18,'Paramètres compétitions'!$B$22:$W$29,14,FALSE)+1,FALSE)</f>
        <v>675</v>
      </c>
      <c r="W3" s="3">
        <v>9.0</v>
      </c>
      <c r="X3" s="3">
        <f>VLOOKUP($F3,'Grille points'!$D$3:$N$16,VLOOKUP(W$18,'Paramètres compétitions'!$B$22:$W$29,14,FALSE)+1,FALSE)</f>
        <v>450</v>
      </c>
      <c r="Y3" s="3"/>
      <c r="Z3" s="2"/>
      <c r="AA3" s="2"/>
      <c r="AB3" s="2"/>
      <c r="AC3" s="2"/>
      <c r="AD3" s="2"/>
      <c r="AE3" s="2"/>
      <c r="AF3" s="2"/>
      <c r="AG3" s="2"/>
      <c r="AH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4"/>
      <c r="I4" s="3">
        <v>13.0</v>
      </c>
      <c r="J4" s="3">
        <f>VLOOKUP($F4,'Grille points'!$D$3:$N$16,VLOOKUP(I$18,'Paramètres compétitions'!$B$22:$W$29,14,FALSE)+1,FALSE)</f>
        <v>200</v>
      </c>
      <c r="K4" s="3">
        <v>13.0</v>
      </c>
      <c r="L4" s="3">
        <f>VLOOKUP($F4,'Grille points'!$D$3:$N$16,VLOOKUP(K$18,'Paramètres compétitions'!$B$22:$W$29,14,FALSE)+1,FALSE)</f>
        <v>300</v>
      </c>
      <c r="M4" s="3">
        <v>13.0</v>
      </c>
      <c r="N4" s="3">
        <f>VLOOKUP($F4,'Grille points'!$D$3:$N$16,VLOOKUP(M$18,'Paramètres compétitions'!$B$22:$W$29,14,FALSE)+1,FALSE)</f>
        <v>300</v>
      </c>
      <c r="O4" s="3">
        <v>13.0</v>
      </c>
      <c r="P4" s="3">
        <f>VLOOKUP($F4,'Grille points'!$D$3:$N$16,VLOOKUP(O$18,'Paramètres compétitions'!$B$22:$W$29,14,FALSE)+1,FALSE)</f>
        <v>675</v>
      </c>
      <c r="Q4" s="3">
        <v>13.0</v>
      </c>
      <c r="R4" s="3">
        <f>VLOOKUP($F4,'Grille points'!$D$3:$N$16,VLOOKUP(Q$18,'Paramètres compétitions'!$B$22:$W$29,14,FALSE)+1,FALSE)</f>
        <v>450</v>
      </c>
      <c r="S4" s="3">
        <v>13.0</v>
      </c>
      <c r="T4" s="3">
        <f>VLOOKUP($F4,'Grille points'!$D$3:$N$16,VLOOKUP(S$18,'Paramètres compétitions'!$B$22:$W$29,14,FALSE)+1,FALSE)</f>
        <v>675</v>
      </c>
      <c r="U4" s="3">
        <v>13.0</v>
      </c>
      <c r="V4" s="3">
        <f>VLOOKUP($F4,'Grille points'!$D$3:$N$16,VLOOKUP(U$18,'Paramètres compétitions'!$B$22:$W$29,14,FALSE)+1,FALSE)</f>
        <v>675</v>
      </c>
      <c r="W4" s="3">
        <v>13.0</v>
      </c>
      <c r="X4" s="3">
        <f>VLOOKUP($F4,'Grille points'!$D$3:$N$16,VLOOKUP(W$18,'Paramètres compétitions'!$B$22:$W$29,14,FALSE)+1,FALSE)</f>
        <v>450</v>
      </c>
      <c r="Y4" s="3"/>
      <c r="Z4" s="2"/>
      <c r="AA4" s="2"/>
      <c r="AB4" s="2"/>
      <c r="AC4" s="2"/>
      <c r="AD4" s="2"/>
      <c r="AE4" s="2"/>
      <c r="AF4" s="2"/>
      <c r="AG4" s="2"/>
      <c r="AH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4"/>
      <c r="I5" s="3">
        <v>17.0</v>
      </c>
      <c r="J5" s="3">
        <f>VLOOKUP($F5,'Grille points'!$D$3:$N$16,VLOOKUP(I$18,'Paramètres compétitions'!$B$22:$W$29,14,FALSE)+1,FALSE)</f>
        <v>130</v>
      </c>
      <c r="K5" s="3">
        <v>17.0</v>
      </c>
      <c r="L5" s="3">
        <f>VLOOKUP($F5,'Grille points'!$D$3:$N$16,VLOOKUP(K$18,'Paramètres compétitions'!$B$22:$W$29,14,FALSE)+1,FALSE)</f>
        <v>200</v>
      </c>
      <c r="M5" s="3">
        <v>17.0</v>
      </c>
      <c r="N5" s="3">
        <f>VLOOKUP($F5,'Grille points'!$D$3:$N$16,VLOOKUP(M$18,'Paramètres compétitions'!$B$22:$W$29,14,FALSE)+1,FALSE)</f>
        <v>200</v>
      </c>
      <c r="O5" s="3">
        <v>17.0</v>
      </c>
      <c r="P5" s="3">
        <f>VLOOKUP($F5,'Grille points'!$D$3:$N$16,VLOOKUP(O$18,'Paramètres compétitions'!$B$22:$W$29,14,FALSE)+1,FALSE)</f>
        <v>450</v>
      </c>
      <c r="Q5" s="3">
        <v>17.0</v>
      </c>
      <c r="R5" s="3">
        <f>VLOOKUP($F5,'Grille points'!$D$3:$N$16,VLOOKUP(Q$18,'Paramètres compétitions'!$B$22:$W$29,14,FALSE)+1,FALSE)</f>
        <v>300</v>
      </c>
      <c r="S5" s="3">
        <v>17.0</v>
      </c>
      <c r="T5" s="3">
        <f>VLOOKUP($F5,'Grille points'!$D$3:$N$16,VLOOKUP(S$18,'Paramètres compétitions'!$B$22:$W$29,14,FALSE)+1,FALSE)</f>
        <v>450</v>
      </c>
      <c r="U5" s="3">
        <v>17.0</v>
      </c>
      <c r="V5" s="3">
        <f>VLOOKUP($F5,'Grille points'!$D$3:$N$16,VLOOKUP(U$18,'Paramètres compétitions'!$B$22:$W$29,14,FALSE)+1,FALSE)</f>
        <v>450</v>
      </c>
      <c r="W5" s="3">
        <v>17.0</v>
      </c>
      <c r="X5" s="3">
        <f>VLOOKUP($F5,'Grille points'!$D$3:$N$16,VLOOKUP(W$18,'Paramètres compétitions'!$B$22:$W$29,14,FALSE)+1,FALSE)</f>
        <v>300</v>
      </c>
      <c r="Y5" s="3"/>
      <c r="Z5" s="2"/>
      <c r="AA5" s="2"/>
      <c r="AB5" s="2"/>
      <c r="AC5" s="2"/>
      <c r="AD5" s="2"/>
      <c r="AE5" s="2"/>
      <c r="AF5" s="2"/>
      <c r="AG5" s="2"/>
      <c r="AH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4"/>
      <c r="I6" s="3">
        <v>25.0</v>
      </c>
      <c r="J6" s="3">
        <f>VLOOKUP($F6,'Grille points'!$D$3:$N$16,VLOOKUP(I$18,'Paramètres compétitions'!$B$22:$W$29,14,FALSE)+1,FALSE)</f>
        <v>130</v>
      </c>
      <c r="K6" s="3">
        <v>25.0</v>
      </c>
      <c r="L6" s="3">
        <f>VLOOKUP($F6,'Grille points'!$D$3:$N$16,VLOOKUP(K$18,'Paramètres compétitions'!$B$22:$W$29,14,FALSE)+1,FALSE)</f>
        <v>200</v>
      </c>
      <c r="M6" s="3">
        <v>25.0</v>
      </c>
      <c r="N6" s="3">
        <f>VLOOKUP($F6,'Grille points'!$D$3:$N$16,VLOOKUP(M$18,'Paramètres compétitions'!$B$22:$W$29,14,FALSE)+1,FALSE)</f>
        <v>200</v>
      </c>
      <c r="O6" s="3">
        <v>25.0</v>
      </c>
      <c r="P6" s="3">
        <f>VLOOKUP($F6,'Grille points'!$D$3:$N$16,VLOOKUP(O$18,'Paramètres compétitions'!$B$22:$W$29,14,FALSE)+1,FALSE)</f>
        <v>450</v>
      </c>
      <c r="Q6" s="3">
        <v>25.0</v>
      </c>
      <c r="R6" s="3">
        <f>VLOOKUP($F6,'Grille points'!$D$3:$N$16,VLOOKUP(Q$18,'Paramètres compétitions'!$B$22:$W$29,14,FALSE)+1,FALSE)</f>
        <v>300</v>
      </c>
      <c r="S6" s="3">
        <v>25.0</v>
      </c>
      <c r="T6" s="3">
        <f>VLOOKUP($F6,'Grille points'!$D$3:$N$16,VLOOKUP(S$18,'Paramètres compétitions'!$B$22:$W$29,14,FALSE)+1,FALSE)</f>
        <v>450</v>
      </c>
      <c r="U6" s="3">
        <v>25.0</v>
      </c>
      <c r="V6" s="3">
        <f>VLOOKUP($F6,'Grille points'!$D$3:$N$16,VLOOKUP(U$18,'Paramètres compétitions'!$B$22:$W$29,14,FALSE)+1,FALSE)</f>
        <v>450</v>
      </c>
      <c r="W6" s="3">
        <v>25.0</v>
      </c>
      <c r="X6" s="3">
        <f>VLOOKUP($F6,'Grille points'!$D$3:$N$16,VLOOKUP(W$18,'Paramètres compétitions'!$B$22:$W$29,14,FALSE)+1,FALSE)</f>
        <v>300</v>
      </c>
      <c r="Y6" s="3"/>
      <c r="Z6" s="2"/>
      <c r="AA6" s="2"/>
      <c r="AB6" s="2"/>
      <c r="AC6" s="2"/>
      <c r="AD6" s="2"/>
      <c r="AE6" s="2"/>
      <c r="AF6" s="2"/>
      <c r="AG6" s="2"/>
      <c r="AH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4"/>
      <c r="I7" s="3">
        <v>33.0</v>
      </c>
      <c r="J7" s="3">
        <f>VLOOKUP($F7,'Grille points'!$D$3:$N$16,VLOOKUP(I$18,'Paramètres compétitions'!$B$22:$W$29,14,FALSE)+1,FALSE)</f>
        <v>80</v>
      </c>
      <c r="K7" s="3">
        <v>33.0</v>
      </c>
      <c r="L7" s="3">
        <f>VLOOKUP($F7,'Grille points'!$D$3:$N$16,VLOOKUP(K$18,'Paramètres compétitions'!$B$22:$W$29,14,FALSE)+1,FALSE)</f>
        <v>130</v>
      </c>
      <c r="M7" s="3">
        <v>33.0</v>
      </c>
      <c r="N7" s="3">
        <f>VLOOKUP($F7,'Grille points'!$D$3:$N$16,VLOOKUP(M$18,'Paramètres compétitions'!$B$22:$W$29,14,FALSE)+1,FALSE)</f>
        <v>130</v>
      </c>
      <c r="O7" s="3">
        <v>33.0</v>
      </c>
      <c r="P7" s="3">
        <f>VLOOKUP($F7,'Grille points'!$D$3:$N$16,VLOOKUP(O$18,'Paramètres compétitions'!$B$22:$W$29,14,FALSE)+1,FALSE)</f>
        <v>300</v>
      </c>
      <c r="Q7" s="3">
        <v>33.0</v>
      </c>
      <c r="R7" s="3">
        <f>VLOOKUP($F7,'Grille points'!$D$3:$N$16,VLOOKUP(Q$18,'Paramètres compétitions'!$B$22:$W$29,14,FALSE)+1,FALSE)</f>
        <v>200</v>
      </c>
      <c r="S7" s="3">
        <v>33.0</v>
      </c>
      <c r="T7" s="3">
        <f>VLOOKUP($F7,'Grille points'!$D$3:$N$16,VLOOKUP(S$18,'Paramètres compétitions'!$B$22:$W$29,14,FALSE)+1,FALSE)</f>
        <v>300</v>
      </c>
      <c r="U7" s="3">
        <v>33.0</v>
      </c>
      <c r="V7" s="3">
        <f>VLOOKUP($F7,'Grille points'!$D$3:$N$16,VLOOKUP(U$18,'Paramètres compétitions'!$B$22:$W$29,14,FALSE)+1,FALSE)</f>
        <v>300</v>
      </c>
      <c r="W7" s="3">
        <v>33.0</v>
      </c>
      <c r="X7" s="3">
        <f>VLOOKUP($F7,'Grille points'!$D$3:$N$16,VLOOKUP(W$18,'Paramètres compétitions'!$B$22:$W$29,14,FALSE)+1,FALSE)</f>
        <v>200</v>
      </c>
      <c r="Y7" s="3"/>
      <c r="Z7" s="2"/>
      <c r="AA7" s="2"/>
      <c r="AB7" s="2"/>
      <c r="AC7" s="2"/>
      <c r="AD7" s="2"/>
      <c r="AE7" s="2"/>
      <c r="AF7" s="2"/>
      <c r="AG7" s="2"/>
      <c r="AH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4"/>
      <c r="I8" s="3">
        <v>49.0</v>
      </c>
      <c r="J8" s="3">
        <f>VLOOKUP($F8,'Grille points'!$D$3:$N$16,VLOOKUP(I$18,'Paramètres compétitions'!$B$22:$W$29,14,FALSE)+1,FALSE)</f>
        <v>80</v>
      </c>
      <c r="K8" s="3">
        <v>49.0</v>
      </c>
      <c r="L8" s="3">
        <f>VLOOKUP($F8,'Grille points'!$D$3:$N$16,VLOOKUP(K$18,'Paramètres compétitions'!$B$22:$W$29,14,FALSE)+1,FALSE)</f>
        <v>130</v>
      </c>
      <c r="M8" s="3">
        <v>49.0</v>
      </c>
      <c r="N8" s="3">
        <f>VLOOKUP($F8,'Grille points'!$D$3:$N$16,VLOOKUP(M$18,'Paramètres compétitions'!$B$22:$W$29,14,FALSE)+1,FALSE)</f>
        <v>130</v>
      </c>
      <c r="O8" s="3">
        <v>49.0</v>
      </c>
      <c r="P8" s="3">
        <f>VLOOKUP($F8,'Grille points'!$D$3:$N$16,VLOOKUP(O$18,'Paramètres compétitions'!$B$22:$W$29,14,FALSE)+1,FALSE)</f>
        <v>300</v>
      </c>
      <c r="Q8" s="3">
        <v>49.0</v>
      </c>
      <c r="R8" s="3">
        <f>VLOOKUP($F8,'Grille points'!$D$3:$N$16,VLOOKUP(Q$18,'Paramètres compétitions'!$B$22:$W$29,14,FALSE)+1,FALSE)</f>
        <v>200</v>
      </c>
      <c r="S8" s="3">
        <v>49.0</v>
      </c>
      <c r="T8" s="3">
        <f>VLOOKUP($F8,'Grille points'!$D$3:$N$16,VLOOKUP(S$18,'Paramètres compétitions'!$B$22:$W$29,14,FALSE)+1,FALSE)</f>
        <v>300</v>
      </c>
      <c r="U8" s="3">
        <v>49.0</v>
      </c>
      <c r="V8" s="3">
        <f>VLOOKUP($F8,'Grille points'!$D$3:$N$16,VLOOKUP(U$18,'Paramètres compétitions'!$B$22:$W$29,14,FALSE)+1,FALSE)</f>
        <v>300</v>
      </c>
      <c r="W8" s="3">
        <v>49.0</v>
      </c>
      <c r="X8" s="3">
        <f>VLOOKUP($F8,'Grille points'!$D$3:$N$16,VLOOKUP(W$18,'Paramètres compétitions'!$B$22:$W$29,14,FALSE)+1,FALSE)</f>
        <v>200</v>
      </c>
      <c r="Y8" s="3"/>
      <c r="Z8" s="2"/>
      <c r="AA8" s="2"/>
      <c r="AB8" s="2"/>
      <c r="AC8" s="2"/>
      <c r="AD8" s="2"/>
      <c r="AE8" s="2"/>
      <c r="AF8" s="2"/>
      <c r="AG8" s="2"/>
      <c r="AH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4"/>
      <c r="I9" s="3">
        <f>IF(VLOOKUP(I18,'Paramètres compétitions'!$B$22:$W$29,16,FALSE),VLOOKUP(I18,'Paramètres compétitions'!$B$22:$W$29,16,FALSE)+1,"")</f>
        <v>65</v>
      </c>
      <c r="J9" s="3">
        <f>VLOOKUP($F9,'Grille points'!$D$3:$N$16,VLOOKUP(I$18,'Paramètres compétitions'!$B$22:$W$29,14,FALSE)+1,FALSE)</f>
        <v>50</v>
      </c>
      <c r="K9" s="3">
        <f>IF(VLOOKUP(K18,'Paramètres compétitions'!$B$22:$W$29,16,FALSE),VLOOKUP(K18,'Paramètres compétitions'!$B$22:$W$29,16,FALSE)+1,"")</f>
        <v>65</v>
      </c>
      <c r="L9" s="3">
        <f>VLOOKUP($F9,'Grille points'!$D$3:$N$16,VLOOKUP(K$18,'Paramètres compétitions'!$B$22:$W$29,14,FALSE)+1,FALSE)</f>
        <v>80</v>
      </c>
      <c r="M9" s="3">
        <f>IF(VLOOKUP(M18,'Paramètres compétitions'!$B$22:$W$29,16,FALSE),VLOOKUP(M18,'Paramètres compétitions'!$B$22:$W$29,16,FALSE)+1,"")</f>
        <v>65</v>
      </c>
      <c r="N9" s="3">
        <f>VLOOKUP($F9,'Grille points'!$D$3:$N$16,VLOOKUP(M$18,'Paramètres compétitions'!$B$22:$W$29,14,FALSE)+1,FALSE)</f>
        <v>80</v>
      </c>
      <c r="O9" s="3">
        <f>IF(VLOOKUP(O18,'Paramètres compétitions'!$B$22:$W$29,16,FALSE),VLOOKUP(O18,'Paramètres compétitions'!$B$22:$W$29,16,FALSE)+1,"")</f>
        <v>65</v>
      </c>
      <c r="P9" s="3">
        <f>VLOOKUP($F9,'Grille points'!$D$3:$N$16,VLOOKUP(O$18,'Paramètres compétitions'!$B$22:$W$29,14,FALSE)+1,FALSE)</f>
        <v>200</v>
      </c>
      <c r="Q9" s="3">
        <f>IF(VLOOKUP(Q18,'Paramètres compétitions'!$B$22:$W$29,16,FALSE),VLOOKUP(Q18,'Paramètres compétitions'!$B$22:$W$29,16,FALSE)+1,"")</f>
        <v>65</v>
      </c>
      <c r="R9" s="3">
        <f>VLOOKUP($F9,'Grille points'!$D$3:$N$16,VLOOKUP(Q$18,'Paramètres compétitions'!$B$22:$W$29,14,FALSE)+1,FALSE)</f>
        <v>130</v>
      </c>
      <c r="S9" s="3">
        <f>IF(VLOOKUP(S18,'Paramètres compétitions'!$B$22:$W$29,16,FALSE),VLOOKUP(S18,'Paramètres compétitions'!$B$22:$W$29,16,FALSE)+1,"")</f>
        <v>65</v>
      </c>
      <c r="T9" s="3">
        <f>VLOOKUP($F9,'Grille points'!$D$3:$N$16,VLOOKUP(S$18,'Paramètres compétitions'!$B$22:$W$29,14,FALSE)+1,FALSE)</f>
        <v>200</v>
      </c>
      <c r="U9" s="3">
        <f>IF(VLOOKUP(U18,'Paramètres compétitions'!$B$22:$W$29,16,FALSE),VLOOKUP(U18,'Paramètres compétitions'!$B$22:$W$29,16,FALSE)+1,"")</f>
        <v>65</v>
      </c>
      <c r="V9" s="3">
        <f>VLOOKUP($F9,'Grille points'!$D$3:$N$16,VLOOKUP(U$18,'Paramètres compétitions'!$B$22:$W$29,14,FALSE)+1,FALSE)</f>
        <v>200</v>
      </c>
      <c r="W9" s="3">
        <f>IF(VLOOKUP(W18,'Paramètres compétitions'!$B$22:$W$29,16,FALSE),VLOOKUP(W18,'Paramètres compétitions'!$B$22:$W$29,16,FALSE)+1,"")</f>
        <v>65</v>
      </c>
      <c r="X9" s="3">
        <f>VLOOKUP($F9,'Grille points'!$D$3:$N$16,VLOOKUP(W$18,'Paramètres compétitions'!$B$22:$W$29,14,FALSE)+1,FALSE)</f>
        <v>130</v>
      </c>
      <c r="Y9" s="3"/>
      <c r="Z9" s="2"/>
      <c r="AA9" s="2"/>
      <c r="AB9" s="2"/>
      <c r="AC9" s="2"/>
      <c r="AD9" s="2"/>
      <c r="AE9" s="2"/>
      <c r="AF9" s="2"/>
      <c r="AG9" s="2"/>
      <c r="AH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4"/>
      <c r="I10" s="3" t="str">
        <f>IF(VLOOKUP(I18,'Paramètres compétitions'!$B$22:$W$29,17,FALSE),VLOOKUP(I18,'Paramètres compétitions'!$B$22:$W$29,17,FALSE)+1,"")</f>
        <v/>
      </c>
      <c r="J10" s="3">
        <f>VLOOKUP($F10,'Grille points'!$D$3:$N$16,VLOOKUP(I$18,'Paramètres compétitions'!$B$22:$W$29,14,FALSE)+1,FALSE)</f>
        <v>30</v>
      </c>
      <c r="K10" s="3">
        <f>IF(VLOOKUP(K18,'Paramètres compétitions'!$B$22:$W$29,17,FALSE),VLOOKUP(K18,'Paramètres compétitions'!$B$22:$W$29,17,FALSE)+1,"")</f>
        <v>129</v>
      </c>
      <c r="L10" s="3">
        <f>VLOOKUP($F10,'Grille points'!$D$3:$N$16,VLOOKUP(K$18,'Paramètres compétitions'!$B$22:$W$29,14,FALSE)+1,FALSE)</f>
        <v>50</v>
      </c>
      <c r="M10" s="3" t="str">
        <f>IF(VLOOKUP(M18,'Paramètres compétitions'!$B$22:$W$29,17,FALSE),VLOOKUP(M18,'Paramètres compétitions'!$B$22:$W$29,17,FALSE)+1,"")</f>
        <v/>
      </c>
      <c r="N10" s="3">
        <f>VLOOKUP($F10,'Grille points'!$D$3:$N$16,VLOOKUP(M$18,'Paramètres compétitions'!$B$22:$W$29,14,FALSE)+1,FALSE)</f>
        <v>50</v>
      </c>
      <c r="O10" s="3">
        <f>IF(VLOOKUP(O18,'Paramètres compétitions'!$B$22:$W$29,17,FALSE),VLOOKUP(O18,'Paramètres compétitions'!$B$22:$W$29,17,FALSE)+1,"")</f>
        <v>129</v>
      </c>
      <c r="P10" s="3">
        <f>VLOOKUP($F10,'Grille points'!$D$3:$N$16,VLOOKUP(O$18,'Paramètres compétitions'!$B$22:$W$29,14,FALSE)+1,FALSE)</f>
        <v>130</v>
      </c>
      <c r="Q10" s="3" t="str">
        <f>IF(VLOOKUP(Q18,'Paramètres compétitions'!$B$22:$W$29,17,FALSE),VLOOKUP(Q18,'Paramètres compétitions'!$B$22:$W$29,17,FALSE)+1,"")</f>
        <v/>
      </c>
      <c r="R10" s="3">
        <f>VLOOKUP($F10,'Grille points'!$D$3:$N$16,VLOOKUP(Q$18,'Paramètres compétitions'!$B$22:$W$29,14,FALSE)+1,FALSE)</f>
        <v>80</v>
      </c>
      <c r="S10" s="3">
        <f>IF(VLOOKUP(S18,'Paramètres compétitions'!$B$22:$W$29,17,FALSE),VLOOKUP(S18,'Paramètres compétitions'!$B$22:$W$29,17,FALSE)+1,"")</f>
        <v>129</v>
      </c>
      <c r="T10" s="3">
        <f>VLOOKUP($F10,'Grille points'!$D$3:$N$16,VLOOKUP(S$18,'Paramètres compétitions'!$B$22:$W$29,14,FALSE)+1,FALSE)</f>
        <v>130</v>
      </c>
      <c r="U10" s="3">
        <f>IF(VLOOKUP(U18,'Paramètres compétitions'!$B$22:$W$29,17,FALSE),VLOOKUP(U18,'Paramètres compétitions'!$B$22:$W$29,17,FALSE)+1,"")</f>
        <v>129</v>
      </c>
      <c r="V10" s="3">
        <f>VLOOKUP($F10,'Grille points'!$D$3:$N$16,VLOOKUP(U$18,'Paramètres compétitions'!$B$22:$W$29,14,FALSE)+1,FALSE)</f>
        <v>130</v>
      </c>
      <c r="W10" s="3" t="str">
        <f>IF(VLOOKUP(W18,'Paramètres compétitions'!$B$22:$W$29,17,FALSE),VLOOKUP(W18,'Paramètres compétitions'!$B$22:$W$29,17,FALSE)+1,"")</f>
        <v>#VALUE!</v>
      </c>
      <c r="X10" s="3">
        <f>VLOOKUP($F10,'Grille points'!$D$3:$N$16,VLOOKUP(W$18,'Paramètres compétitions'!$B$22:$W$29,14,FALSE)+1,FALSE)</f>
        <v>80</v>
      </c>
      <c r="Y10" s="3"/>
      <c r="Z10" s="2"/>
      <c r="AA10" s="2"/>
      <c r="AB10" s="2"/>
      <c r="AC10" s="2"/>
      <c r="AD10" s="2"/>
      <c r="AE10" s="2"/>
      <c r="AF10" s="2"/>
      <c r="AG10" s="2"/>
      <c r="AH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4"/>
      <c r="I11" s="3" t="str">
        <f>IF(VLOOKUP(I18,'Paramètres compétitions'!$B$22:$W$29,18,FALSE),VLOOKUP(I18,'Paramètres compétitions'!$B$22:$W$29,18,FALSE)+1,"")</f>
        <v/>
      </c>
      <c r="J11" s="3">
        <f>VLOOKUP($F11,'Grille points'!$D$3:$N$16,VLOOKUP(I$18,'Paramètres compétitions'!$B$22:$W$29,14,FALSE)+1,FALSE)</f>
        <v>20</v>
      </c>
      <c r="K11" s="3" t="str">
        <f>IF(VLOOKUP(K18,'Paramètres compétitions'!$B$22:$W$29,18,FALSE),VLOOKUP(K18,'Paramètres compétitions'!$B$22:$W$29,18,FALSE)+1,"")</f>
        <v/>
      </c>
      <c r="L11" s="3">
        <f>VLOOKUP($F11,'Grille points'!$D$3:$N$16,VLOOKUP(K$18,'Paramètres compétitions'!$B$22:$W$29,14,FALSE)+1,FALSE)</f>
        <v>30</v>
      </c>
      <c r="M11" s="3" t="str">
        <f>IF(VLOOKUP(M18,'Paramètres compétitions'!$B$22:$W$29,18,FALSE),VLOOKUP(M18,'Paramètres compétitions'!$B$22:$W$29,18,FALSE)+1,"")</f>
        <v/>
      </c>
      <c r="N11" s="3">
        <f>VLOOKUP($F11,'Grille points'!$D$3:$N$16,VLOOKUP(M$18,'Paramètres compétitions'!$B$22:$W$29,14,FALSE)+1,FALSE)</f>
        <v>30</v>
      </c>
      <c r="O11" s="3" t="str">
        <f>IF(VLOOKUP(O18,'Paramètres compétitions'!$B$22:$W$29,18,FALSE),VLOOKUP(O18,'Paramètres compétitions'!$B$22:$W$29,18,FALSE)+1,"")</f>
        <v/>
      </c>
      <c r="P11" s="3">
        <f>VLOOKUP($F11,'Grille points'!$D$3:$N$16,VLOOKUP(O$18,'Paramètres compétitions'!$B$22:$W$29,14,FALSE)+1,FALSE)</f>
        <v>80</v>
      </c>
      <c r="Q11" s="3" t="str">
        <f>IF(VLOOKUP(Q18,'Paramètres compétitions'!$B$22:$W$29,18,FALSE),VLOOKUP(Q18,'Paramètres compétitions'!$B$22:$W$29,18,FALSE)+1,"")</f>
        <v/>
      </c>
      <c r="R11" s="3">
        <f>VLOOKUP($F11,'Grille points'!$D$3:$N$16,VLOOKUP(Q$18,'Paramètres compétitions'!$B$22:$W$29,14,FALSE)+1,FALSE)</f>
        <v>50</v>
      </c>
      <c r="S11" s="3" t="str">
        <f>IF(VLOOKUP(S18,'Paramètres compétitions'!$B$22:$W$29,18,FALSE),VLOOKUP(S18,'Paramètres compétitions'!$B$22:$W$29,18,FALSE)+1,"")</f>
        <v/>
      </c>
      <c r="T11" s="3">
        <f>VLOOKUP($F11,'Grille points'!$D$3:$N$16,VLOOKUP(S$18,'Paramètres compétitions'!$B$22:$W$29,14,FALSE)+1,FALSE)</f>
        <v>80</v>
      </c>
      <c r="U11" s="3" t="str">
        <f>IF(VLOOKUP(U18,'Paramètres compétitions'!$B$22:$W$29,18,FALSE),VLOOKUP(U18,'Paramètres compétitions'!$B$22:$W$29,18,FALSE)+1,"")</f>
        <v/>
      </c>
      <c r="V11" s="3">
        <f>VLOOKUP($F11,'Grille points'!$D$3:$N$16,VLOOKUP(U$18,'Paramètres compétitions'!$B$22:$W$29,14,FALSE)+1,FALSE)</f>
        <v>80</v>
      </c>
      <c r="W11" s="3" t="str">
        <f>IF(VLOOKUP(W18,'Paramètres compétitions'!$B$22:$W$29,18,FALSE),VLOOKUP(W18,'Paramètres compétitions'!$B$22:$W$29,18,FALSE)+1,"")</f>
        <v/>
      </c>
      <c r="X11" s="3">
        <f>VLOOKUP($F11,'Grille points'!$D$3:$N$16,VLOOKUP(W$18,'Paramètres compétitions'!$B$22:$W$29,14,FALSE)+1,FALSE)</f>
        <v>50</v>
      </c>
      <c r="Y11" s="3"/>
      <c r="Z11" s="2"/>
      <c r="AA11" s="2"/>
      <c r="AB11" s="2"/>
      <c r="AC11" s="2"/>
      <c r="AD11" s="2"/>
      <c r="AE11" s="2"/>
      <c r="AF11" s="2"/>
      <c r="AG11" s="2"/>
      <c r="AH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4"/>
      <c r="I12" s="3" t="str">
        <f>IF(VLOOKUP(I18,'Paramètres compétitions'!$B$22:$W$29,19,FALSE),VLOOKUP(I18,'Paramètres compétitions'!$B$22:$W$29,19,FALSE)+1,"")</f>
        <v/>
      </c>
      <c r="J12" s="3">
        <f>VLOOKUP($F12,'Grille points'!$D$3:$N$16,VLOOKUP(I$18,'Paramètres compétitions'!$B$22:$W$29,14,FALSE)+1,FALSE)</f>
        <v>15</v>
      </c>
      <c r="K12" s="3" t="str">
        <f>IF(VLOOKUP(K18,'Paramètres compétitions'!$B$22:$W$29,19,FALSE),VLOOKUP(K18,'Paramètres compétitions'!$B$22:$W$29,19,FALSE)+1,"")</f>
        <v/>
      </c>
      <c r="L12" s="3">
        <f>VLOOKUP($F12,'Grille points'!$D$3:$N$16,VLOOKUP(K$18,'Paramètres compétitions'!$B$22:$W$29,14,FALSE)+1,FALSE)</f>
        <v>20</v>
      </c>
      <c r="M12" s="3" t="str">
        <f>IF(VLOOKUP(M18,'Paramètres compétitions'!$B$22:$W$29,19,FALSE),VLOOKUP(M18,'Paramètres compétitions'!$B$22:$W$29,19,FALSE)+1,"")</f>
        <v/>
      </c>
      <c r="N12" s="3">
        <f>VLOOKUP($F12,'Grille points'!$D$3:$N$16,VLOOKUP(M$18,'Paramètres compétitions'!$B$22:$W$29,14,FALSE)+1,FALSE)</f>
        <v>20</v>
      </c>
      <c r="O12" s="3" t="str">
        <f>IF(VLOOKUP(O18,'Paramètres compétitions'!$B$22:$W$29,19,FALSE),VLOOKUP(O18,'Paramètres compétitions'!$B$22:$W$29,19,FALSE)+1,"")</f>
        <v/>
      </c>
      <c r="P12" s="3">
        <f>VLOOKUP($F12,'Grille points'!$D$3:$N$16,VLOOKUP(O$18,'Paramètres compétitions'!$B$22:$W$29,14,FALSE)+1,FALSE)</f>
        <v>50</v>
      </c>
      <c r="Q12" s="3" t="str">
        <f>IF(VLOOKUP(Q18,'Paramètres compétitions'!$B$22:$W$29,19,FALSE),VLOOKUP(Q18,'Paramètres compétitions'!$B$22:$W$29,19,FALSE)+1,"")</f>
        <v/>
      </c>
      <c r="R12" s="3">
        <f>VLOOKUP($F12,'Grille points'!$D$3:$N$16,VLOOKUP(Q$18,'Paramètres compétitions'!$B$22:$W$29,14,FALSE)+1,FALSE)</f>
        <v>30</v>
      </c>
      <c r="S12" s="3" t="str">
        <f>IF(VLOOKUP(S18,'Paramètres compétitions'!$B$22:$W$29,19,FALSE),VLOOKUP(S18,'Paramètres compétitions'!$B$22:$W$29,19,FALSE)+1,"")</f>
        <v/>
      </c>
      <c r="T12" s="3">
        <f>VLOOKUP($F12,'Grille points'!$D$3:$N$16,VLOOKUP(S$18,'Paramètres compétitions'!$B$22:$W$29,14,FALSE)+1,FALSE)</f>
        <v>50</v>
      </c>
      <c r="U12" s="3" t="str">
        <f>IF(VLOOKUP(U18,'Paramètres compétitions'!$B$22:$W$29,19,FALSE),VLOOKUP(U18,'Paramètres compétitions'!$B$22:$W$29,19,FALSE)+1,"")</f>
        <v/>
      </c>
      <c r="V12" s="3">
        <f>VLOOKUP($F12,'Grille points'!$D$3:$N$16,VLOOKUP(U$18,'Paramètres compétitions'!$B$22:$W$29,14,FALSE)+1,FALSE)</f>
        <v>50</v>
      </c>
      <c r="W12" s="3" t="str">
        <f>IF(VLOOKUP(W18,'Paramètres compétitions'!$B$22:$W$29,19,FALSE),VLOOKUP(W18,'Paramètres compétitions'!$B$22:$W$29,19,FALSE)+1,"")</f>
        <v/>
      </c>
      <c r="X12" s="3">
        <f>VLOOKUP($F12,'Grille points'!$D$3:$N$16,VLOOKUP(W$18,'Paramètres compétitions'!$B$22:$W$29,14,FALSE)+1,FALSE)</f>
        <v>30</v>
      </c>
      <c r="Y12" s="3"/>
      <c r="Z12" s="2"/>
      <c r="AA12" s="2"/>
      <c r="AB12" s="2"/>
      <c r="AC12" s="2"/>
      <c r="AD12" s="2"/>
      <c r="AE12" s="2"/>
      <c r="AF12" s="2"/>
      <c r="AG12" s="2"/>
      <c r="AH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4"/>
      <c r="I13" s="3" t="str">
        <f>IF(VLOOKUP(I18,'Paramètres compétitions'!$B$22:$W$29,20,FALSE),VLOOKUP(I18,'Paramètres compétitions'!$B$22:$W$29,20,FALSE)+1,"")</f>
        <v/>
      </c>
      <c r="J13" s="3">
        <f>VLOOKUP($F13,'Grille points'!$D$3:$N$16,VLOOKUP(I$18,'Paramètres compétitions'!$B$22:$W$29,14,FALSE)+1,FALSE)</f>
        <v>10</v>
      </c>
      <c r="K13" s="3" t="str">
        <f>IF(VLOOKUP(K18,'Paramètres compétitions'!$B$22:$W$29,20,FALSE),VLOOKUP(K18,'Paramètres compétitions'!$B$22:$W$29,20,FALSE)+1,"")</f>
        <v/>
      </c>
      <c r="L13" s="3">
        <f>VLOOKUP($F13,'Grille points'!$D$3:$N$16,VLOOKUP(K$18,'Paramètres compétitions'!$B$22:$W$29,14,FALSE)+1,FALSE)</f>
        <v>15</v>
      </c>
      <c r="M13" s="3" t="str">
        <f>IF(VLOOKUP(M18,'Paramètres compétitions'!$B$22:$W$29,20,FALSE),VLOOKUP(M18,'Paramètres compétitions'!$B$22:$W$29,20,FALSE)+1,"")</f>
        <v/>
      </c>
      <c r="N13" s="3">
        <f>VLOOKUP($F13,'Grille points'!$D$3:$N$16,VLOOKUP(M$18,'Paramètres compétitions'!$B$22:$W$29,14,FALSE)+1,FALSE)</f>
        <v>15</v>
      </c>
      <c r="O13" s="3" t="str">
        <f>IF(VLOOKUP(O18,'Paramètres compétitions'!$B$22:$W$29,20,FALSE),VLOOKUP(O18,'Paramètres compétitions'!$B$22:$W$29,20,FALSE)+1,"")</f>
        <v/>
      </c>
      <c r="P13" s="3">
        <f>VLOOKUP($F13,'Grille points'!$D$3:$N$16,VLOOKUP(O$18,'Paramètres compétitions'!$B$22:$W$29,14,FALSE)+1,FALSE)</f>
        <v>30</v>
      </c>
      <c r="Q13" s="3" t="str">
        <f>IF(VLOOKUP(Q18,'Paramètres compétitions'!$B$22:$W$29,20,FALSE),VLOOKUP(Q18,'Paramètres compétitions'!$B$22:$W$29,20,FALSE)+1,"")</f>
        <v/>
      </c>
      <c r="R13" s="3">
        <f>VLOOKUP($F13,'Grille points'!$D$3:$N$16,VLOOKUP(Q$18,'Paramètres compétitions'!$B$22:$W$29,14,FALSE)+1,FALSE)</f>
        <v>20</v>
      </c>
      <c r="S13" s="3" t="str">
        <f>IF(VLOOKUP(S18,'Paramètres compétitions'!$B$22:$W$29,20,FALSE),VLOOKUP(S18,'Paramètres compétitions'!$B$22:$W$29,20,FALSE)+1,"")</f>
        <v/>
      </c>
      <c r="T13" s="3">
        <f>VLOOKUP($F13,'Grille points'!$D$3:$N$16,VLOOKUP(S$18,'Paramètres compétitions'!$B$22:$W$29,14,FALSE)+1,FALSE)</f>
        <v>30</v>
      </c>
      <c r="U13" s="3" t="str">
        <f>IF(VLOOKUP(U18,'Paramètres compétitions'!$B$22:$W$29,20,FALSE),VLOOKUP(U18,'Paramètres compétitions'!$B$22:$W$29,20,FALSE)+1,"")</f>
        <v/>
      </c>
      <c r="V13" s="3">
        <f>VLOOKUP($F13,'Grille points'!$D$3:$N$16,VLOOKUP(U$18,'Paramètres compétitions'!$B$22:$W$29,14,FALSE)+1,FALSE)</f>
        <v>30</v>
      </c>
      <c r="W13" s="3" t="str">
        <f>IF(VLOOKUP(W18,'Paramètres compétitions'!$B$22:$W$29,20,FALSE),VLOOKUP(W18,'Paramètres compétitions'!$B$22:$W$29,20,FALSE)+1,"")</f>
        <v/>
      </c>
      <c r="X13" s="3">
        <f>VLOOKUP($F13,'Grille points'!$D$3:$N$16,VLOOKUP(W$18,'Paramètres compétitions'!$B$22:$W$29,14,FALSE)+1,FALSE)</f>
        <v>20</v>
      </c>
      <c r="Y13" s="3"/>
      <c r="Z13" s="2"/>
      <c r="AA13" s="2"/>
      <c r="AB13" s="2"/>
      <c r="AC13" s="2"/>
      <c r="AD13" s="2"/>
      <c r="AE13" s="2"/>
      <c r="AF13" s="2"/>
      <c r="AG13" s="2"/>
      <c r="AH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4"/>
      <c r="I14" s="3">
        <f>VLOOKUP(I18,'Paramètres compétitions'!$B$22:$W$29,22,FALSE)</f>
        <v>108</v>
      </c>
      <c r="J14" s="3">
        <f>VLOOKUP($F14,'Grille points'!$D$3:$N$16,VLOOKUP(I$18,'Paramètres compétitions'!$B$22:$W$29,14,FALSE)+1,FALSE)</f>
        <v>0</v>
      </c>
      <c r="K14" s="3">
        <f>VLOOKUP(K18,'Paramètres compétitions'!$B$22:$W$29,22,FALSE)</f>
        <v>140</v>
      </c>
      <c r="L14" s="3">
        <f>VLOOKUP($F14,'Grille points'!$D$3:$N$16,VLOOKUP(K$18,'Paramètres compétitions'!$B$22:$W$29,14,FALSE)+1,FALSE)</f>
        <v>0</v>
      </c>
      <c r="M14" s="3">
        <f>VLOOKUP(M18,'Paramètres compétitions'!$B$22:$W$29,22,FALSE)</f>
        <v>96</v>
      </c>
      <c r="N14" s="3">
        <f>VLOOKUP($F14,'Grille points'!$D$3:$N$16,VLOOKUP(M$18,'Paramètres compétitions'!$B$22:$W$29,14,FALSE)+1,FALSE)</f>
        <v>0</v>
      </c>
      <c r="O14" s="3">
        <f>VLOOKUP(O18,'Paramètres compétitions'!$B$22:$W$29,22,FALSE)</f>
        <v>138</v>
      </c>
      <c r="P14" s="3">
        <f>VLOOKUP($F14,'Grille points'!$D$3:$N$16,VLOOKUP(O$18,'Paramètres compétitions'!$B$22:$W$29,14,FALSE)+1,FALSE)</f>
        <v>0</v>
      </c>
      <c r="Q14" s="3">
        <f>VLOOKUP(Q18,'Paramètres compétitions'!$B$22:$W$29,22,FALSE)</f>
        <v>146</v>
      </c>
      <c r="R14" s="3">
        <f>VLOOKUP($F14,'Grille points'!$D$3:$N$16,VLOOKUP(Q$18,'Paramètres compétitions'!$B$22:$W$29,14,FALSE)+1,FALSE)</f>
        <v>0</v>
      </c>
      <c r="S14" s="3">
        <f>VLOOKUP(S18,'Paramètres compétitions'!$B$22:$W$29,22,FALSE)</f>
        <v>140</v>
      </c>
      <c r="T14" s="3">
        <f>VLOOKUP($F14,'Grille points'!$D$3:$N$16,VLOOKUP(S$18,'Paramètres compétitions'!$B$22:$W$29,14,FALSE)+1,FALSE)</f>
        <v>0</v>
      </c>
      <c r="U14" s="3">
        <f>VLOOKUP(U18,'Paramètres compétitions'!$B$22:$W$29,22,FALSE)</f>
        <v>133</v>
      </c>
      <c r="V14" s="3">
        <f>VLOOKUP($F14,'Grille points'!$D$3:$N$16,VLOOKUP(U$18,'Paramètres compétitions'!$B$22:$W$29,14,FALSE)+1,FALSE)</f>
        <v>0</v>
      </c>
      <c r="W14" s="3">
        <f>VLOOKUP(W18,'Paramètres compétitions'!$B$22:$W$29,22,FALSE)</f>
        <v>113</v>
      </c>
      <c r="X14" s="3">
        <f>VLOOKUP($F14,'Grille points'!$D$3:$N$16,VLOOKUP(W$18,'Paramètres compétitions'!$B$22:$W$29,14,FALSE)+1,FALSE)</f>
        <v>0</v>
      </c>
      <c r="Y14" s="3"/>
      <c r="Z14" s="2"/>
      <c r="AA14" s="2"/>
      <c r="AB14" s="2"/>
      <c r="AC14" s="2"/>
      <c r="AD14" s="2"/>
      <c r="AE14" s="2"/>
      <c r="AF14" s="2"/>
      <c r="AG14" s="2"/>
      <c r="AH14" s="2"/>
    </row>
    <row r="15" ht="12.75" hidden="1" customHeight="1">
      <c r="A15" s="1"/>
      <c r="B15" s="2"/>
      <c r="C15" s="2"/>
      <c r="D15" s="3"/>
      <c r="E15" s="2"/>
      <c r="F15" s="1"/>
      <c r="G15" s="4"/>
      <c r="H15" s="4"/>
      <c r="I15" s="3" t="s">
        <v>14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  <c r="AH15" s="2"/>
    </row>
    <row r="16" ht="13.5" customHeight="1">
      <c r="A16" s="1"/>
      <c r="B16" s="2"/>
      <c r="C16" s="2"/>
      <c r="D16" s="3"/>
      <c r="E16" s="2"/>
      <c r="F16" s="1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61" t="s">
        <v>48</v>
      </c>
      <c r="I17" s="10" t="s">
        <v>16</v>
      </c>
      <c r="J17" s="11"/>
      <c r="K17" s="11"/>
      <c r="L17" s="11"/>
      <c r="M17" s="11"/>
      <c r="N17" s="12"/>
      <c r="O17" s="13" t="s">
        <v>17</v>
      </c>
      <c r="P17" s="11"/>
      <c r="Q17" s="11"/>
      <c r="R17" s="11"/>
      <c r="S17" s="11"/>
      <c r="T17" s="11"/>
      <c r="U17" s="11"/>
      <c r="V17" s="11"/>
      <c r="W17" s="11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ht="212.25" customHeight="1">
      <c r="A18" s="14"/>
      <c r="B18" s="15"/>
      <c r="C18" s="15"/>
      <c r="D18" s="16"/>
      <c r="E18" s="15"/>
      <c r="F18" s="16"/>
      <c r="G18" s="17"/>
      <c r="H18" s="62"/>
      <c r="I18" s="18" t="str">
        <f>'Paramètres compétitions'!B22</f>
        <v>BURGSTEINFURT</v>
      </c>
      <c r="J18" s="19" t="s">
        <v>18</v>
      </c>
      <c r="K18" s="20" t="str">
        <f>'Paramètres compétitions'!B23</f>
        <v>HENIN BT</v>
      </c>
      <c r="L18" s="19" t="s">
        <v>18</v>
      </c>
      <c r="M18" s="20" t="str">
        <f>'Paramètres compétitions'!B24</f>
        <v>ESSLINGEN</v>
      </c>
      <c r="N18" s="21" t="s">
        <v>18</v>
      </c>
      <c r="O18" s="18" t="str">
        <f>'Paramètres compétitions'!B25</f>
        <v>LONDRES</v>
      </c>
      <c r="P18" s="19" t="s">
        <v>18</v>
      </c>
      <c r="Q18" s="20" t="str">
        <f>'Paramètres compétitions'!B26</f>
        <v>UDINE</v>
      </c>
      <c r="R18" s="19" t="s">
        <v>18</v>
      </c>
      <c r="S18" s="20" t="str">
        <f>'Paramètres compétitions'!B27</f>
        <v>AIX PROVENCE</v>
      </c>
      <c r="T18" s="19" t="s">
        <v>18</v>
      </c>
      <c r="U18" s="20" t="str">
        <f>'Paramètres compétitions'!B28</f>
        <v>LESZNO</v>
      </c>
      <c r="V18" s="19" t="s">
        <v>18</v>
      </c>
      <c r="W18" s="20" t="str">
        <f>'Paramètres compétitions'!B29</f>
        <v>TERRASSA</v>
      </c>
      <c r="X18" s="21" t="s">
        <v>18</v>
      </c>
      <c r="Y18" s="22"/>
      <c r="Z18" s="23"/>
      <c r="AA18" s="23"/>
      <c r="AB18" s="23"/>
      <c r="AC18" s="23"/>
      <c r="AD18" s="23"/>
      <c r="AE18" s="23"/>
      <c r="AF18" s="23"/>
      <c r="AG18" s="22"/>
      <c r="AH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62"/>
      <c r="I19" s="28">
        <f>VLOOKUP(I18,'Paramètres compétitions'!$B$22:$W$29,2,FALSE)</f>
        <v>43765</v>
      </c>
      <c r="J19" s="29"/>
      <c r="K19" s="30">
        <f>VLOOKUP(K18,'Paramètres compétitions'!$B$22:$W$29,2,FALSE)</f>
        <v>43786</v>
      </c>
      <c r="L19" s="29"/>
      <c r="M19" s="30">
        <f>VLOOKUP(M18,'Paramètres compétitions'!$B$22:$W$29,2,FALSE)</f>
        <v>43807</v>
      </c>
      <c r="N19" s="31"/>
      <c r="O19" s="28">
        <f>VLOOKUP(O18,'Paramètres compétitions'!$B$22:$W$29,2,FALSE)</f>
        <v>43772</v>
      </c>
      <c r="P19" s="29"/>
      <c r="Q19" s="30">
        <f>VLOOKUP(Q18,'Paramètres compétitions'!$B$22:$W$29,2,FALSE)</f>
        <v>43835</v>
      </c>
      <c r="R19" s="29"/>
      <c r="S19" s="30">
        <f>VLOOKUP(S18,'Paramètres compétitions'!$B$22:$W$29,2,FALSE)</f>
        <v>43849</v>
      </c>
      <c r="T19" s="29"/>
      <c r="U19" s="30">
        <f>VLOOKUP(U18,'Paramètres compétitions'!$B$22:$W$29,2,FALSE)</f>
        <v>43863</v>
      </c>
      <c r="V19" s="29"/>
      <c r="W19" s="30">
        <f>VLOOKUP(W18,'Paramètres compétitions'!$B$22:$W$29,2,FALSE)</f>
        <v>43877</v>
      </c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62"/>
      <c r="I20" s="33">
        <f>VLOOKUP(I18,'Paramètres compétitions'!$B$22:$W$29,10,FALSE)</f>
        <v>1.25</v>
      </c>
      <c r="J20" s="34"/>
      <c r="K20" s="35">
        <f>VLOOKUP(K18,'Paramètres compétitions'!$B$22:$W$29,10,FALSE)</f>
        <v>1.53</v>
      </c>
      <c r="L20" s="34"/>
      <c r="M20" s="35">
        <f>VLOOKUP(M18,'Paramètres compétitions'!$B$22:$W$29,10,FALSE)</f>
        <v>1.67</v>
      </c>
      <c r="N20" s="36"/>
      <c r="O20" s="33">
        <f>VLOOKUP(O18,'Paramètres compétitions'!$B$22:$W$29,10,FALSE)</f>
        <v>2.72</v>
      </c>
      <c r="P20" s="34"/>
      <c r="Q20" s="35">
        <f>VLOOKUP(Q18,'Paramètres compétitions'!$B$22:$W$29,10,FALSE)</f>
        <v>2.39</v>
      </c>
      <c r="R20" s="34"/>
      <c r="S20" s="35">
        <f>VLOOKUP(S18,'Paramètres compétitions'!$B$22:$W$29,10,FALSE)</f>
        <v>2.82</v>
      </c>
      <c r="T20" s="34"/>
      <c r="U20" s="35">
        <f>VLOOKUP(U18,'Paramètres compétitions'!$B$22:$W$29,10,FALSE)</f>
        <v>2.53</v>
      </c>
      <c r="V20" s="34"/>
      <c r="W20" s="35">
        <f>VLOOKUP(W18,'Paramètres compétitions'!$B$22:$W$29,10,FALSE)</f>
        <v>2.2</v>
      </c>
      <c r="X20" s="36"/>
      <c r="Y20" s="2"/>
      <c r="Z20" s="32"/>
      <c r="AA20" s="32"/>
      <c r="AB20" s="32"/>
      <c r="AC20" s="32"/>
      <c r="AD20" s="32"/>
      <c r="AE20" s="32"/>
      <c r="AF20" s="32"/>
      <c r="AG20" s="32"/>
      <c r="AH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63"/>
      <c r="I21" s="33" t="str">
        <f>VLOOKUP(I18,'Paramètres compétitions'!$B$22:$W$29,13,FALSE)</f>
        <v>V</v>
      </c>
      <c r="J21" s="40"/>
      <c r="K21" s="35" t="str">
        <f>VLOOKUP(K18,'Paramètres compétitions'!$B$22:$W$29,13,FALSE)</f>
        <v>IV</v>
      </c>
      <c r="L21" s="40"/>
      <c r="M21" s="35" t="str">
        <f>VLOOKUP(M18,'Paramètres compétitions'!$B$22:$W$29,13,FALSE)</f>
        <v>IV</v>
      </c>
      <c r="N21" s="41"/>
      <c r="O21" s="33" t="str">
        <f>VLOOKUP(O18,'Paramètres compétitions'!$B$22:$W$29,13,FALSE)</f>
        <v>II</v>
      </c>
      <c r="P21" s="40"/>
      <c r="Q21" s="35" t="str">
        <f>VLOOKUP(Q18,'Paramètres compétitions'!$B$22:$W$29,13,FALSE)</f>
        <v>III</v>
      </c>
      <c r="R21" s="40"/>
      <c r="S21" s="35" t="str">
        <f>VLOOKUP(S18,'Paramètres compétitions'!$B$22:$W$29,13,FALSE)</f>
        <v>II</v>
      </c>
      <c r="T21" s="40"/>
      <c r="U21" s="35" t="str">
        <f>VLOOKUP(U18,'Paramètres compétitions'!$B$22:$W$29,13,FALSE)</f>
        <v>II</v>
      </c>
      <c r="V21" s="40"/>
      <c r="W21" s="35" t="str">
        <f>VLOOKUP(W18,'Paramètres compétitions'!$B$22:$W$29,13,FALSE)</f>
        <v>III</v>
      </c>
      <c r="X21" s="41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64"/>
      <c r="I22" s="47"/>
      <c r="J22" s="48"/>
      <c r="K22" s="49"/>
      <c r="L22" s="48"/>
      <c r="M22" s="49"/>
      <c r="N22" s="50"/>
      <c r="O22" s="47"/>
      <c r="P22" s="48"/>
      <c r="Q22" s="49"/>
      <c r="R22" s="48"/>
      <c r="S22" s="49"/>
      <c r="T22" s="48"/>
      <c r="U22" s="49"/>
      <c r="V22" s="48"/>
      <c r="W22" s="49"/>
      <c r="X22" s="50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ht="12.75" customHeight="1">
      <c r="A23" s="53">
        <f t="shared" ref="A23:A37" si="1">ROW()-22</f>
        <v>1</v>
      </c>
      <c r="B23" s="65" t="s">
        <v>40</v>
      </c>
      <c r="C23" s="65" t="s">
        <v>41</v>
      </c>
      <c r="D23" s="66">
        <v>2002.0</v>
      </c>
      <c r="E23" s="65" t="s">
        <v>49</v>
      </c>
      <c r="F23" s="53" t="s">
        <v>32</v>
      </c>
      <c r="G23" s="67">
        <f t="shared" ref="G23:G37" si="2">SUM(AC23:AF23)</f>
        <v>630</v>
      </c>
      <c r="H23" s="68">
        <f t="shared" ref="H23:H37" si="3">LARGE(AC23:AH23,1)+LARGE(AC23:AH23,2)+LARGE(AC23:AH23,3)+LARGE(AC23:AH23,4)+LARGE(AC23:AH23,5)</f>
        <v>960</v>
      </c>
      <c r="I23" s="58">
        <v>33.0</v>
      </c>
      <c r="J23" s="40">
        <f t="shared" ref="J23:J37" si="4">IF(I23,VLOOKUP(I23,I$1:J$14,2,TRUE),"")</f>
        <v>80</v>
      </c>
      <c r="K23" s="38">
        <v>37.0</v>
      </c>
      <c r="L23" s="40">
        <f t="shared" ref="L23:L37" si="5">IF(K23,VLOOKUP(K23,K$1:L$14,2,TRUE),"")</f>
        <v>130</v>
      </c>
      <c r="M23" s="38"/>
      <c r="N23" s="40" t="str">
        <f t="shared" ref="N23:N37" si="6">IF(M23,VLOOKUP(M23,M$1:N$14,2,TRUE),"")</f>
        <v/>
      </c>
      <c r="O23" s="69">
        <v>44.0</v>
      </c>
      <c r="P23" s="40">
        <f t="shared" ref="P23:P37" si="7">IF(O23,VLOOKUP(O23,O$1:P$14,2,TRUE),"")</f>
        <v>300</v>
      </c>
      <c r="Q23" s="7">
        <v>147.0</v>
      </c>
      <c r="R23" s="40">
        <f t="shared" ref="R23:R37" si="8">IF(Q23,VLOOKUP(Q23,Q$1:R$14,2,TRUE),"")</f>
        <v>0</v>
      </c>
      <c r="S23" s="7">
        <v>69.0</v>
      </c>
      <c r="T23" s="40">
        <f t="shared" ref="T23:T37" si="9">IF(S23,VLOOKUP(S23,S$1:T$14,2,TRUE),"")</f>
        <v>200</v>
      </c>
      <c r="U23" s="70">
        <v>106.0</v>
      </c>
      <c r="V23" s="40">
        <f t="shared" ref="V23:V37" si="10">IF(U23,VLOOKUP(U23,U$1:V$14,2,TRUE),"")</f>
        <v>200</v>
      </c>
      <c r="W23" s="70">
        <v>89.0</v>
      </c>
      <c r="X23" s="40">
        <f t="shared" ref="X23:X37" si="11">IF(W23,VLOOKUP(W23,W$1:X$14,2,TRUE),"")</f>
        <v>130</v>
      </c>
      <c r="Y23" s="2"/>
      <c r="Z23" s="60">
        <f t="shared" ref="Z23:Z37" si="12">IF(J23="",0,J23)</f>
        <v>80</v>
      </c>
      <c r="AA23" s="60">
        <f t="shared" ref="AA23:AA37" si="13">IF(L23="",0,L23)</f>
        <v>130</v>
      </c>
      <c r="AB23" s="60">
        <f t="shared" ref="AB23:AB37" si="14">IF(N23="",0,N23)</f>
        <v>0</v>
      </c>
      <c r="AC23" s="2">
        <f t="shared" ref="AC23:AC37" si="15">LARGE(Z23:AB23,1)</f>
        <v>130</v>
      </c>
      <c r="AD23" s="2">
        <f t="shared" ref="AD23:AD37" si="16">IF(P23="",0,P23)</f>
        <v>300</v>
      </c>
      <c r="AE23" s="2">
        <f t="shared" ref="AE23:AE37" si="17">IF(R23="",0,R23)</f>
        <v>0</v>
      </c>
      <c r="AF23" s="2">
        <f t="shared" ref="AF23:AF37" si="18">IF(T23="",0,T23)</f>
        <v>200</v>
      </c>
      <c r="AG23" s="2">
        <f t="shared" ref="AG23:AG37" si="19">IF(V23="",0,V23)</f>
        <v>200</v>
      </c>
      <c r="AH23" s="2">
        <f t="shared" ref="AH23:AH37" si="20">IF(X23="",0,X23)</f>
        <v>130</v>
      </c>
    </row>
    <row r="24" ht="12.75" customHeight="1">
      <c r="A24" s="53">
        <f t="shared" si="1"/>
        <v>2</v>
      </c>
      <c r="B24" s="55" t="s">
        <v>45</v>
      </c>
      <c r="C24" s="55" t="s">
        <v>46</v>
      </c>
      <c r="D24" s="56">
        <v>2002.0</v>
      </c>
      <c r="E24" s="55" t="s">
        <v>47</v>
      </c>
      <c r="F24" s="53" t="s">
        <v>32</v>
      </c>
      <c r="G24" s="67">
        <f t="shared" si="2"/>
        <v>260</v>
      </c>
      <c r="H24" s="68">
        <f t="shared" si="3"/>
        <v>260</v>
      </c>
      <c r="I24" s="58">
        <v>22.0</v>
      </c>
      <c r="J24" s="40">
        <f t="shared" si="4"/>
        <v>130</v>
      </c>
      <c r="K24" s="38">
        <v>120.0</v>
      </c>
      <c r="L24" s="40">
        <f t="shared" si="5"/>
        <v>80</v>
      </c>
      <c r="M24" s="38">
        <v>78.0</v>
      </c>
      <c r="N24" s="40">
        <f t="shared" si="6"/>
        <v>80</v>
      </c>
      <c r="O24" s="58">
        <v>165.0</v>
      </c>
      <c r="P24" s="40">
        <f t="shared" si="7"/>
        <v>0</v>
      </c>
      <c r="Q24" s="38">
        <v>132.0</v>
      </c>
      <c r="R24" s="40">
        <f t="shared" si="8"/>
        <v>130</v>
      </c>
      <c r="S24" s="38">
        <v>195.0</v>
      </c>
      <c r="T24" s="40">
        <f t="shared" si="9"/>
        <v>0</v>
      </c>
      <c r="U24" s="38"/>
      <c r="V24" s="40" t="str">
        <f t="shared" si="10"/>
        <v/>
      </c>
      <c r="W24" s="59">
        <v>135.0</v>
      </c>
      <c r="X24" s="40">
        <f t="shared" si="11"/>
        <v>0</v>
      </c>
      <c r="Y24" s="2"/>
      <c r="Z24" s="60">
        <f t="shared" si="12"/>
        <v>130</v>
      </c>
      <c r="AA24" s="60">
        <f t="shared" si="13"/>
        <v>80</v>
      </c>
      <c r="AB24" s="60">
        <f t="shared" si="14"/>
        <v>80</v>
      </c>
      <c r="AC24" s="2">
        <f t="shared" si="15"/>
        <v>130</v>
      </c>
      <c r="AD24" s="2">
        <f t="shared" si="16"/>
        <v>0</v>
      </c>
      <c r="AE24" s="2">
        <f t="shared" si="17"/>
        <v>130</v>
      </c>
      <c r="AF24" s="2">
        <f t="shared" si="18"/>
        <v>0</v>
      </c>
      <c r="AG24" s="2">
        <f t="shared" si="19"/>
        <v>0</v>
      </c>
      <c r="AH24" s="2">
        <f t="shared" si="20"/>
        <v>0</v>
      </c>
    </row>
    <row r="25" ht="12.75" customHeight="1">
      <c r="A25" s="53">
        <f t="shared" si="1"/>
        <v>3</v>
      </c>
      <c r="B25" s="55" t="s">
        <v>52</v>
      </c>
      <c r="C25" s="55" t="s">
        <v>53</v>
      </c>
      <c r="D25" s="56">
        <v>2003.0</v>
      </c>
      <c r="E25" s="55" t="s">
        <v>54</v>
      </c>
      <c r="F25" s="53" t="s">
        <v>32</v>
      </c>
      <c r="G25" s="67">
        <f t="shared" si="2"/>
        <v>80</v>
      </c>
      <c r="H25" s="68">
        <f t="shared" si="3"/>
        <v>80</v>
      </c>
      <c r="I25" s="58"/>
      <c r="J25" s="40" t="str">
        <f t="shared" si="4"/>
        <v/>
      </c>
      <c r="K25" s="38">
        <v>90.0</v>
      </c>
      <c r="L25" s="40">
        <f t="shared" si="5"/>
        <v>80</v>
      </c>
      <c r="M25" s="38"/>
      <c r="N25" s="40" t="str">
        <f t="shared" si="6"/>
        <v/>
      </c>
      <c r="O25" s="58"/>
      <c r="P25" s="40" t="str">
        <f t="shared" si="7"/>
        <v/>
      </c>
      <c r="Q25" s="38"/>
      <c r="R25" s="40" t="str">
        <f t="shared" si="8"/>
        <v/>
      </c>
      <c r="S25" s="38">
        <v>190.0</v>
      </c>
      <c r="T25" s="40">
        <f t="shared" si="9"/>
        <v>0</v>
      </c>
      <c r="U25" s="38"/>
      <c r="V25" s="40" t="str">
        <f t="shared" si="10"/>
        <v/>
      </c>
      <c r="W25" s="59">
        <v>138.0</v>
      </c>
      <c r="X25" s="40">
        <f t="shared" si="11"/>
        <v>0</v>
      </c>
      <c r="Y25" s="2"/>
      <c r="Z25" s="60">
        <f t="shared" si="12"/>
        <v>0</v>
      </c>
      <c r="AA25" s="60">
        <f t="shared" si="13"/>
        <v>80</v>
      </c>
      <c r="AB25" s="60">
        <f t="shared" si="14"/>
        <v>0</v>
      </c>
      <c r="AC25" s="2">
        <f t="shared" si="15"/>
        <v>80</v>
      </c>
      <c r="AD25" s="2">
        <f t="shared" si="16"/>
        <v>0</v>
      </c>
      <c r="AE25" s="2">
        <f t="shared" si="17"/>
        <v>0</v>
      </c>
      <c r="AF25" s="2">
        <f t="shared" si="18"/>
        <v>0</v>
      </c>
      <c r="AG25" s="2">
        <f t="shared" si="19"/>
        <v>0</v>
      </c>
      <c r="AH25" s="2">
        <f t="shared" si="20"/>
        <v>0</v>
      </c>
    </row>
    <row r="26" ht="12.75" customHeight="1">
      <c r="A26" s="53">
        <f t="shared" si="1"/>
        <v>4</v>
      </c>
      <c r="B26" s="55" t="s">
        <v>55</v>
      </c>
      <c r="C26" s="55" t="s">
        <v>56</v>
      </c>
      <c r="D26" s="56">
        <v>2003.0</v>
      </c>
      <c r="E26" s="55" t="s">
        <v>47</v>
      </c>
      <c r="F26" s="53" t="s">
        <v>32</v>
      </c>
      <c r="G26" s="67">
        <f t="shared" si="2"/>
        <v>80</v>
      </c>
      <c r="H26" s="68">
        <f t="shared" si="3"/>
        <v>80</v>
      </c>
      <c r="I26" s="58"/>
      <c r="J26" s="40" t="str">
        <f t="shared" si="4"/>
        <v/>
      </c>
      <c r="K26" s="38">
        <v>97.0</v>
      </c>
      <c r="L26" s="40">
        <f t="shared" si="5"/>
        <v>80</v>
      </c>
      <c r="M26" s="38"/>
      <c r="N26" s="40" t="str">
        <f t="shared" si="6"/>
        <v/>
      </c>
      <c r="O26" s="58"/>
      <c r="P26" s="40" t="str">
        <f t="shared" si="7"/>
        <v/>
      </c>
      <c r="Q26" s="38"/>
      <c r="R26" s="40" t="str">
        <f t="shared" si="8"/>
        <v/>
      </c>
      <c r="S26" s="38"/>
      <c r="T26" s="40" t="str">
        <f t="shared" si="9"/>
        <v/>
      </c>
      <c r="U26" s="38"/>
      <c r="V26" s="40" t="str">
        <f t="shared" si="10"/>
        <v/>
      </c>
      <c r="W26" s="38"/>
      <c r="X26" s="40" t="str">
        <f t="shared" si="11"/>
        <v/>
      </c>
      <c r="Y26" s="2"/>
      <c r="Z26" s="60">
        <f t="shared" si="12"/>
        <v>0</v>
      </c>
      <c r="AA26" s="60">
        <f t="shared" si="13"/>
        <v>80</v>
      </c>
      <c r="AB26" s="60">
        <f t="shared" si="14"/>
        <v>0</v>
      </c>
      <c r="AC26" s="2">
        <f t="shared" si="15"/>
        <v>80</v>
      </c>
      <c r="AD26" s="2">
        <f t="shared" si="16"/>
        <v>0</v>
      </c>
      <c r="AE26" s="2">
        <f t="shared" si="17"/>
        <v>0</v>
      </c>
      <c r="AF26" s="2">
        <f t="shared" si="18"/>
        <v>0</v>
      </c>
      <c r="AG26" s="2">
        <f t="shared" si="19"/>
        <v>0</v>
      </c>
      <c r="AH26" s="2">
        <f t="shared" si="20"/>
        <v>0</v>
      </c>
    </row>
    <row r="27" ht="12.75" customHeight="1">
      <c r="A27" s="53">
        <f t="shared" si="1"/>
        <v>5</v>
      </c>
      <c r="B27" s="73" t="s">
        <v>58</v>
      </c>
      <c r="C27" s="73" t="s">
        <v>60</v>
      </c>
      <c r="D27" s="74">
        <v>2004.0</v>
      </c>
      <c r="E27" s="55" t="s">
        <v>61</v>
      </c>
      <c r="F27" s="53" t="s">
        <v>32</v>
      </c>
      <c r="G27" s="67">
        <f t="shared" si="2"/>
        <v>80</v>
      </c>
      <c r="H27" s="68">
        <f t="shared" si="3"/>
        <v>80</v>
      </c>
      <c r="I27" s="58"/>
      <c r="J27" s="40" t="str">
        <f t="shared" si="4"/>
        <v/>
      </c>
      <c r="K27" s="38">
        <v>108.0</v>
      </c>
      <c r="L27" s="40">
        <f t="shared" si="5"/>
        <v>80</v>
      </c>
      <c r="M27" s="38"/>
      <c r="N27" s="40" t="str">
        <f t="shared" si="6"/>
        <v/>
      </c>
      <c r="O27" s="58"/>
      <c r="P27" s="40" t="str">
        <f t="shared" si="7"/>
        <v/>
      </c>
      <c r="Q27" s="38"/>
      <c r="R27" s="40" t="str">
        <f t="shared" si="8"/>
        <v/>
      </c>
      <c r="S27" s="38"/>
      <c r="T27" s="40" t="str">
        <f t="shared" si="9"/>
        <v/>
      </c>
      <c r="U27" s="38"/>
      <c r="V27" s="40" t="str">
        <f t="shared" si="10"/>
        <v/>
      </c>
      <c r="W27" s="38"/>
      <c r="X27" s="40" t="str">
        <f t="shared" si="11"/>
        <v/>
      </c>
      <c r="Y27" s="2"/>
      <c r="Z27" s="60">
        <f t="shared" si="12"/>
        <v>0</v>
      </c>
      <c r="AA27" s="60">
        <f t="shared" si="13"/>
        <v>80</v>
      </c>
      <c r="AB27" s="60">
        <f t="shared" si="14"/>
        <v>0</v>
      </c>
      <c r="AC27" s="2">
        <f t="shared" si="15"/>
        <v>80</v>
      </c>
      <c r="AD27" s="2">
        <f t="shared" si="16"/>
        <v>0</v>
      </c>
      <c r="AE27" s="2">
        <f t="shared" si="17"/>
        <v>0</v>
      </c>
      <c r="AF27" s="2">
        <f t="shared" si="18"/>
        <v>0</v>
      </c>
      <c r="AG27" s="2">
        <f t="shared" si="19"/>
        <v>0</v>
      </c>
      <c r="AH27" s="2">
        <f t="shared" si="20"/>
        <v>0</v>
      </c>
    </row>
    <row r="28" ht="12.75" customHeight="1">
      <c r="A28" s="53">
        <f t="shared" si="1"/>
        <v>6</v>
      </c>
      <c r="B28" s="55" t="s">
        <v>66</v>
      </c>
      <c r="C28" s="55" t="s">
        <v>67</v>
      </c>
      <c r="D28" s="56">
        <v>2003.0</v>
      </c>
      <c r="E28" s="55" t="s">
        <v>31</v>
      </c>
      <c r="F28" s="53" t="s">
        <v>32</v>
      </c>
      <c r="G28" s="67">
        <f t="shared" si="2"/>
        <v>80</v>
      </c>
      <c r="H28" s="68">
        <f t="shared" si="3"/>
        <v>80</v>
      </c>
      <c r="I28" s="58"/>
      <c r="J28" s="40" t="str">
        <f t="shared" si="4"/>
        <v/>
      </c>
      <c r="K28" s="38">
        <v>116.0</v>
      </c>
      <c r="L28" s="40">
        <f t="shared" si="5"/>
        <v>80</v>
      </c>
      <c r="M28" s="38"/>
      <c r="N28" s="40" t="str">
        <f t="shared" si="6"/>
        <v/>
      </c>
      <c r="O28" s="58"/>
      <c r="P28" s="40" t="str">
        <f t="shared" si="7"/>
        <v/>
      </c>
      <c r="Q28" s="38"/>
      <c r="R28" s="40" t="str">
        <f t="shared" si="8"/>
        <v/>
      </c>
      <c r="S28" s="38"/>
      <c r="T28" s="40" t="str">
        <f t="shared" si="9"/>
        <v/>
      </c>
      <c r="U28" s="38"/>
      <c r="V28" s="40" t="str">
        <f t="shared" si="10"/>
        <v/>
      </c>
      <c r="W28" s="38"/>
      <c r="X28" s="40" t="str">
        <f t="shared" si="11"/>
        <v/>
      </c>
      <c r="Y28" s="2"/>
      <c r="Z28" s="60">
        <f t="shared" si="12"/>
        <v>0</v>
      </c>
      <c r="AA28" s="60">
        <f t="shared" si="13"/>
        <v>80</v>
      </c>
      <c r="AB28" s="60">
        <f t="shared" si="14"/>
        <v>0</v>
      </c>
      <c r="AC28" s="2">
        <f t="shared" si="15"/>
        <v>80</v>
      </c>
      <c r="AD28" s="2">
        <f t="shared" si="16"/>
        <v>0</v>
      </c>
      <c r="AE28" s="2">
        <f t="shared" si="17"/>
        <v>0</v>
      </c>
      <c r="AF28" s="2">
        <f t="shared" si="18"/>
        <v>0</v>
      </c>
      <c r="AG28" s="2">
        <f t="shared" si="19"/>
        <v>0</v>
      </c>
      <c r="AH28" s="2">
        <f t="shared" si="20"/>
        <v>0</v>
      </c>
    </row>
    <row r="29" ht="12.75" customHeight="1">
      <c r="A29" s="53">
        <f t="shared" si="1"/>
        <v>7</v>
      </c>
      <c r="B29" s="55" t="s">
        <v>70</v>
      </c>
      <c r="C29" s="55" t="s">
        <v>71</v>
      </c>
      <c r="D29" s="56"/>
      <c r="E29" s="55" t="s">
        <v>49</v>
      </c>
      <c r="F29" s="53" t="s">
        <v>32</v>
      </c>
      <c r="G29" s="67">
        <f t="shared" si="2"/>
        <v>50</v>
      </c>
      <c r="H29" s="68">
        <f t="shared" si="3"/>
        <v>50</v>
      </c>
      <c r="I29" s="58">
        <v>92.0</v>
      </c>
      <c r="J29" s="40">
        <f t="shared" si="4"/>
        <v>50</v>
      </c>
      <c r="K29" s="38">
        <v>157.0</v>
      </c>
      <c r="L29" s="40">
        <f t="shared" si="5"/>
        <v>0</v>
      </c>
      <c r="M29" s="38"/>
      <c r="N29" s="40" t="str">
        <f t="shared" si="6"/>
        <v/>
      </c>
      <c r="O29" s="58"/>
      <c r="P29" s="40" t="str">
        <f t="shared" si="7"/>
        <v/>
      </c>
      <c r="Q29" s="38"/>
      <c r="R29" s="40" t="str">
        <f t="shared" si="8"/>
        <v/>
      </c>
      <c r="S29" s="38"/>
      <c r="T29" s="40" t="str">
        <f t="shared" si="9"/>
        <v/>
      </c>
      <c r="U29" s="38"/>
      <c r="V29" s="40" t="str">
        <f t="shared" si="10"/>
        <v/>
      </c>
      <c r="W29" s="38"/>
      <c r="X29" s="40" t="str">
        <f t="shared" si="11"/>
        <v/>
      </c>
      <c r="Y29" s="2"/>
      <c r="Z29" s="60">
        <f t="shared" si="12"/>
        <v>50</v>
      </c>
      <c r="AA29" s="60">
        <f t="shared" si="13"/>
        <v>0</v>
      </c>
      <c r="AB29" s="60">
        <f t="shared" si="14"/>
        <v>0</v>
      </c>
      <c r="AC29" s="2">
        <f t="shared" si="15"/>
        <v>50</v>
      </c>
      <c r="AD29" s="2">
        <f t="shared" si="16"/>
        <v>0</v>
      </c>
      <c r="AE29" s="2">
        <f t="shared" si="17"/>
        <v>0</v>
      </c>
      <c r="AF29" s="2">
        <f t="shared" si="18"/>
        <v>0</v>
      </c>
      <c r="AG29" s="2">
        <f t="shared" si="19"/>
        <v>0</v>
      </c>
      <c r="AH29" s="2">
        <f t="shared" si="20"/>
        <v>0</v>
      </c>
    </row>
    <row r="30" ht="12.75" customHeight="1">
      <c r="A30" s="53">
        <f t="shared" si="1"/>
        <v>8</v>
      </c>
      <c r="B30" s="55" t="s">
        <v>74</v>
      </c>
      <c r="C30" s="55" t="s">
        <v>75</v>
      </c>
      <c r="D30" s="56">
        <v>2004.0</v>
      </c>
      <c r="E30" s="55" t="s">
        <v>31</v>
      </c>
      <c r="F30" s="53" t="s">
        <v>32</v>
      </c>
      <c r="G30" s="67">
        <f t="shared" si="2"/>
        <v>0</v>
      </c>
      <c r="H30" s="68">
        <f t="shared" si="3"/>
        <v>0</v>
      </c>
      <c r="I30" s="58"/>
      <c r="J30" s="40" t="str">
        <f t="shared" si="4"/>
        <v/>
      </c>
      <c r="K30" s="38">
        <v>147.0</v>
      </c>
      <c r="L30" s="40">
        <f t="shared" si="5"/>
        <v>0</v>
      </c>
      <c r="M30" s="38"/>
      <c r="N30" s="40" t="str">
        <f t="shared" si="6"/>
        <v/>
      </c>
      <c r="O30" s="58"/>
      <c r="P30" s="40" t="str">
        <f t="shared" si="7"/>
        <v/>
      </c>
      <c r="Q30" s="38"/>
      <c r="R30" s="40" t="str">
        <f t="shared" si="8"/>
        <v/>
      </c>
      <c r="S30" s="38"/>
      <c r="T30" s="40" t="str">
        <f t="shared" si="9"/>
        <v/>
      </c>
      <c r="U30" s="38"/>
      <c r="V30" s="40" t="str">
        <f t="shared" si="10"/>
        <v/>
      </c>
      <c r="W30" s="38"/>
      <c r="X30" s="40" t="str">
        <f t="shared" si="11"/>
        <v/>
      </c>
      <c r="Y30" s="2"/>
      <c r="Z30" s="60">
        <f t="shared" si="12"/>
        <v>0</v>
      </c>
      <c r="AA30" s="60">
        <f t="shared" si="13"/>
        <v>0</v>
      </c>
      <c r="AB30" s="60">
        <f t="shared" si="14"/>
        <v>0</v>
      </c>
      <c r="AC30" s="2">
        <f t="shared" si="15"/>
        <v>0</v>
      </c>
      <c r="AD30" s="2">
        <f t="shared" si="16"/>
        <v>0</v>
      </c>
      <c r="AE30" s="2">
        <f t="shared" si="17"/>
        <v>0</v>
      </c>
      <c r="AF30" s="2">
        <f t="shared" si="18"/>
        <v>0</v>
      </c>
      <c r="AG30" s="2">
        <f t="shared" si="19"/>
        <v>0</v>
      </c>
      <c r="AH30" s="2">
        <f t="shared" si="20"/>
        <v>0</v>
      </c>
    </row>
    <row r="31" ht="12.75" customHeight="1">
      <c r="A31" s="53">
        <f t="shared" si="1"/>
        <v>9</v>
      </c>
      <c r="B31" s="55" t="s">
        <v>79</v>
      </c>
      <c r="C31" s="55" t="s">
        <v>80</v>
      </c>
      <c r="D31" s="56">
        <v>2002.0</v>
      </c>
      <c r="E31" s="55" t="s">
        <v>47</v>
      </c>
      <c r="F31" s="53" t="s">
        <v>32</v>
      </c>
      <c r="G31" s="67">
        <f t="shared" si="2"/>
        <v>0</v>
      </c>
      <c r="H31" s="68">
        <f t="shared" si="3"/>
        <v>0</v>
      </c>
      <c r="I31" s="58"/>
      <c r="J31" s="40" t="str">
        <f t="shared" si="4"/>
        <v/>
      </c>
      <c r="K31" s="38">
        <v>150.0</v>
      </c>
      <c r="L31" s="40">
        <f t="shared" si="5"/>
        <v>0</v>
      </c>
      <c r="M31" s="38"/>
      <c r="N31" s="40" t="str">
        <f t="shared" si="6"/>
        <v/>
      </c>
      <c r="O31" s="58"/>
      <c r="P31" s="40" t="str">
        <f t="shared" si="7"/>
        <v/>
      </c>
      <c r="Q31" s="38"/>
      <c r="R31" s="40" t="str">
        <f t="shared" si="8"/>
        <v/>
      </c>
      <c r="S31" s="38"/>
      <c r="T31" s="40" t="str">
        <f t="shared" si="9"/>
        <v/>
      </c>
      <c r="U31" s="38"/>
      <c r="V31" s="40" t="str">
        <f t="shared" si="10"/>
        <v/>
      </c>
      <c r="W31" s="38"/>
      <c r="X31" s="40" t="str">
        <f t="shared" si="11"/>
        <v/>
      </c>
      <c r="Y31" s="2"/>
      <c r="Z31" s="60">
        <f t="shared" si="12"/>
        <v>0</v>
      </c>
      <c r="AA31" s="60">
        <f t="shared" si="13"/>
        <v>0</v>
      </c>
      <c r="AB31" s="60">
        <f t="shared" si="14"/>
        <v>0</v>
      </c>
      <c r="AC31" s="2">
        <f t="shared" si="15"/>
        <v>0</v>
      </c>
      <c r="AD31" s="2">
        <f t="shared" si="16"/>
        <v>0</v>
      </c>
      <c r="AE31" s="2">
        <f t="shared" si="17"/>
        <v>0</v>
      </c>
      <c r="AF31" s="2">
        <f t="shared" si="18"/>
        <v>0</v>
      </c>
      <c r="AG31" s="2">
        <f t="shared" si="19"/>
        <v>0</v>
      </c>
      <c r="AH31" s="2">
        <f t="shared" si="20"/>
        <v>0</v>
      </c>
    </row>
    <row r="32" ht="12.75" customHeight="1">
      <c r="A32" s="53">
        <f t="shared" si="1"/>
        <v>10</v>
      </c>
      <c r="B32" s="55" t="s">
        <v>85</v>
      </c>
      <c r="C32" s="55" t="s">
        <v>86</v>
      </c>
      <c r="D32" s="56">
        <v>2004.0</v>
      </c>
      <c r="E32" s="55" t="s">
        <v>54</v>
      </c>
      <c r="F32" s="53" t="s">
        <v>32</v>
      </c>
      <c r="G32" s="67">
        <f t="shared" si="2"/>
        <v>0</v>
      </c>
      <c r="H32" s="68">
        <f t="shared" si="3"/>
        <v>0</v>
      </c>
      <c r="I32" s="58"/>
      <c r="J32" s="40" t="str">
        <f t="shared" si="4"/>
        <v/>
      </c>
      <c r="K32" s="38">
        <v>155.0</v>
      </c>
      <c r="L32" s="40">
        <f t="shared" si="5"/>
        <v>0</v>
      </c>
      <c r="M32" s="38"/>
      <c r="N32" s="40" t="str">
        <f t="shared" si="6"/>
        <v/>
      </c>
      <c r="O32" s="58"/>
      <c r="P32" s="40" t="str">
        <f t="shared" si="7"/>
        <v/>
      </c>
      <c r="Q32" s="38"/>
      <c r="R32" s="40" t="str">
        <f t="shared" si="8"/>
        <v/>
      </c>
      <c r="S32" s="38"/>
      <c r="T32" s="40" t="str">
        <f t="shared" si="9"/>
        <v/>
      </c>
      <c r="U32" s="38"/>
      <c r="V32" s="40" t="str">
        <f t="shared" si="10"/>
        <v/>
      </c>
      <c r="W32" s="38"/>
      <c r="X32" s="40" t="str">
        <f t="shared" si="11"/>
        <v/>
      </c>
      <c r="Y32" s="2"/>
      <c r="Z32" s="60">
        <f t="shared" si="12"/>
        <v>0</v>
      </c>
      <c r="AA32" s="60">
        <f t="shared" si="13"/>
        <v>0</v>
      </c>
      <c r="AB32" s="60">
        <f t="shared" si="14"/>
        <v>0</v>
      </c>
      <c r="AC32" s="2">
        <f t="shared" si="15"/>
        <v>0</v>
      </c>
      <c r="AD32" s="2">
        <f t="shared" si="16"/>
        <v>0</v>
      </c>
      <c r="AE32" s="2">
        <f t="shared" si="17"/>
        <v>0</v>
      </c>
      <c r="AF32" s="2">
        <f t="shared" si="18"/>
        <v>0</v>
      </c>
      <c r="AG32" s="2">
        <f t="shared" si="19"/>
        <v>0</v>
      </c>
      <c r="AH32" s="2">
        <f t="shared" si="20"/>
        <v>0</v>
      </c>
    </row>
    <row r="33" ht="12.75" customHeight="1">
      <c r="A33" s="53">
        <f t="shared" si="1"/>
        <v>11</v>
      </c>
      <c r="B33" s="55" t="s">
        <v>87</v>
      </c>
      <c r="C33" s="55" t="s">
        <v>88</v>
      </c>
      <c r="D33" s="56"/>
      <c r="E33" s="55" t="s">
        <v>44</v>
      </c>
      <c r="F33" s="53" t="s">
        <v>32</v>
      </c>
      <c r="G33" s="67">
        <f t="shared" si="2"/>
        <v>0</v>
      </c>
      <c r="H33" s="68">
        <f t="shared" si="3"/>
        <v>0</v>
      </c>
      <c r="I33" s="58">
        <v>123.0</v>
      </c>
      <c r="J33" s="40">
        <f t="shared" si="4"/>
        <v>0</v>
      </c>
      <c r="K33" s="38">
        <v>165.0</v>
      </c>
      <c r="L33" s="40">
        <f t="shared" si="5"/>
        <v>0</v>
      </c>
      <c r="M33" s="38"/>
      <c r="N33" s="40" t="str">
        <f t="shared" si="6"/>
        <v/>
      </c>
      <c r="O33" s="58"/>
      <c r="P33" s="40" t="str">
        <f t="shared" si="7"/>
        <v/>
      </c>
      <c r="Q33" s="38"/>
      <c r="R33" s="40" t="str">
        <f t="shared" si="8"/>
        <v/>
      </c>
      <c r="S33" s="38"/>
      <c r="T33" s="40" t="str">
        <f t="shared" si="9"/>
        <v/>
      </c>
      <c r="U33" s="38"/>
      <c r="V33" s="40" t="str">
        <f t="shared" si="10"/>
        <v/>
      </c>
      <c r="W33" s="38"/>
      <c r="X33" s="40" t="str">
        <f t="shared" si="11"/>
        <v/>
      </c>
      <c r="Y33" s="2"/>
      <c r="Z33" s="60">
        <f t="shared" si="12"/>
        <v>0</v>
      </c>
      <c r="AA33" s="60">
        <f t="shared" si="13"/>
        <v>0</v>
      </c>
      <c r="AB33" s="60">
        <f t="shared" si="14"/>
        <v>0</v>
      </c>
      <c r="AC33" s="2">
        <f t="shared" si="15"/>
        <v>0</v>
      </c>
      <c r="AD33" s="2">
        <f t="shared" si="16"/>
        <v>0</v>
      </c>
      <c r="AE33" s="2">
        <f t="shared" si="17"/>
        <v>0</v>
      </c>
      <c r="AF33" s="2">
        <f t="shared" si="18"/>
        <v>0</v>
      </c>
      <c r="AG33" s="2">
        <f t="shared" si="19"/>
        <v>0</v>
      </c>
      <c r="AH33" s="2">
        <f t="shared" si="20"/>
        <v>0</v>
      </c>
    </row>
    <row r="34" ht="12.75" customHeight="1">
      <c r="A34" s="53">
        <f t="shared" si="1"/>
        <v>12</v>
      </c>
      <c r="B34" s="37"/>
      <c r="C34" s="37"/>
      <c r="D34" s="38"/>
      <c r="E34" s="37"/>
      <c r="F34" s="16"/>
      <c r="G34" s="67">
        <f t="shared" si="2"/>
        <v>0</v>
      </c>
      <c r="H34" s="68">
        <f t="shared" si="3"/>
        <v>0</v>
      </c>
      <c r="I34" s="58"/>
      <c r="J34" s="40" t="str">
        <f t="shared" si="4"/>
        <v/>
      </c>
      <c r="K34" s="38"/>
      <c r="L34" s="40" t="str">
        <f t="shared" si="5"/>
        <v/>
      </c>
      <c r="M34" s="38"/>
      <c r="N34" s="40" t="str">
        <f t="shared" si="6"/>
        <v/>
      </c>
      <c r="O34" s="58"/>
      <c r="P34" s="40" t="str">
        <f t="shared" si="7"/>
        <v/>
      </c>
      <c r="Q34" s="38"/>
      <c r="R34" s="40" t="str">
        <f t="shared" si="8"/>
        <v/>
      </c>
      <c r="S34" s="38"/>
      <c r="T34" s="40" t="str">
        <f t="shared" si="9"/>
        <v/>
      </c>
      <c r="U34" s="38"/>
      <c r="V34" s="40" t="str">
        <f t="shared" si="10"/>
        <v/>
      </c>
      <c r="W34" s="38"/>
      <c r="X34" s="40" t="str">
        <f t="shared" si="11"/>
        <v/>
      </c>
      <c r="Y34" s="2"/>
      <c r="Z34" s="60">
        <f t="shared" si="12"/>
        <v>0</v>
      </c>
      <c r="AA34" s="60">
        <f t="shared" si="13"/>
        <v>0</v>
      </c>
      <c r="AB34" s="60">
        <f t="shared" si="14"/>
        <v>0</v>
      </c>
      <c r="AC34" s="2">
        <f t="shared" si="15"/>
        <v>0</v>
      </c>
      <c r="AD34" s="2">
        <f t="shared" si="16"/>
        <v>0</v>
      </c>
      <c r="AE34" s="2">
        <f t="shared" si="17"/>
        <v>0</v>
      </c>
      <c r="AF34" s="2">
        <f t="shared" si="18"/>
        <v>0</v>
      </c>
      <c r="AG34" s="2">
        <f t="shared" si="19"/>
        <v>0</v>
      </c>
      <c r="AH34" s="2">
        <f t="shared" si="20"/>
        <v>0</v>
      </c>
    </row>
    <row r="35" ht="12.75" customHeight="1">
      <c r="A35" s="53">
        <f t="shared" si="1"/>
        <v>13</v>
      </c>
      <c r="B35" s="55"/>
      <c r="C35" s="55"/>
      <c r="D35" s="56"/>
      <c r="E35" s="55"/>
      <c r="F35" s="53"/>
      <c r="G35" s="67">
        <f t="shared" si="2"/>
        <v>0</v>
      </c>
      <c r="H35" s="68">
        <f t="shared" si="3"/>
        <v>0</v>
      </c>
      <c r="I35" s="76"/>
      <c r="J35" s="40" t="str">
        <f t="shared" si="4"/>
        <v/>
      </c>
      <c r="K35" s="56"/>
      <c r="L35" s="40" t="str">
        <f t="shared" si="5"/>
        <v/>
      </c>
      <c r="M35" s="56"/>
      <c r="N35" s="40" t="str">
        <f t="shared" si="6"/>
        <v/>
      </c>
      <c r="O35" s="76"/>
      <c r="P35" s="40" t="str">
        <f t="shared" si="7"/>
        <v/>
      </c>
      <c r="Q35" s="56"/>
      <c r="R35" s="40" t="str">
        <f t="shared" si="8"/>
        <v/>
      </c>
      <c r="S35" s="56"/>
      <c r="T35" s="40" t="str">
        <f t="shared" si="9"/>
        <v/>
      </c>
      <c r="U35" s="56"/>
      <c r="V35" s="40" t="str">
        <f t="shared" si="10"/>
        <v/>
      </c>
      <c r="W35" s="56"/>
      <c r="X35" s="40" t="str">
        <f t="shared" si="11"/>
        <v/>
      </c>
      <c r="Y35" s="2"/>
      <c r="Z35" s="60">
        <f t="shared" si="12"/>
        <v>0</v>
      </c>
      <c r="AA35" s="60">
        <f t="shared" si="13"/>
        <v>0</v>
      </c>
      <c r="AB35" s="60">
        <f t="shared" si="14"/>
        <v>0</v>
      </c>
      <c r="AC35" s="2">
        <f t="shared" si="15"/>
        <v>0</v>
      </c>
      <c r="AD35" s="2">
        <f t="shared" si="16"/>
        <v>0</v>
      </c>
      <c r="AE35" s="2">
        <f t="shared" si="17"/>
        <v>0</v>
      </c>
      <c r="AF35" s="2">
        <f t="shared" si="18"/>
        <v>0</v>
      </c>
      <c r="AG35" s="2">
        <f t="shared" si="19"/>
        <v>0</v>
      </c>
      <c r="AH35" s="2">
        <f t="shared" si="20"/>
        <v>0</v>
      </c>
    </row>
    <row r="36" ht="12.75" customHeight="1">
      <c r="A36" s="53">
        <f t="shared" si="1"/>
        <v>14</v>
      </c>
      <c r="B36" s="55"/>
      <c r="C36" s="55"/>
      <c r="D36" s="56"/>
      <c r="E36" s="55"/>
      <c r="F36" s="53"/>
      <c r="G36" s="67">
        <f t="shared" si="2"/>
        <v>0</v>
      </c>
      <c r="H36" s="68">
        <f t="shared" si="3"/>
        <v>0</v>
      </c>
      <c r="I36" s="58"/>
      <c r="J36" s="40" t="str">
        <f t="shared" si="4"/>
        <v/>
      </c>
      <c r="K36" s="38"/>
      <c r="L36" s="40" t="str">
        <f t="shared" si="5"/>
        <v/>
      </c>
      <c r="M36" s="38"/>
      <c r="N36" s="40" t="str">
        <f t="shared" si="6"/>
        <v/>
      </c>
      <c r="O36" s="58"/>
      <c r="P36" s="40" t="str">
        <f t="shared" si="7"/>
        <v/>
      </c>
      <c r="Q36" s="38"/>
      <c r="R36" s="40" t="str">
        <f t="shared" si="8"/>
        <v/>
      </c>
      <c r="S36" s="38"/>
      <c r="T36" s="40" t="str">
        <f t="shared" si="9"/>
        <v/>
      </c>
      <c r="U36" s="38"/>
      <c r="V36" s="40" t="str">
        <f t="shared" si="10"/>
        <v/>
      </c>
      <c r="W36" s="38"/>
      <c r="X36" s="40" t="str">
        <f t="shared" si="11"/>
        <v/>
      </c>
      <c r="Y36" s="2"/>
      <c r="Z36" s="60">
        <f t="shared" si="12"/>
        <v>0</v>
      </c>
      <c r="AA36" s="60">
        <f t="shared" si="13"/>
        <v>0</v>
      </c>
      <c r="AB36" s="60">
        <f t="shared" si="14"/>
        <v>0</v>
      </c>
      <c r="AC36" s="2">
        <f t="shared" si="15"/>
        <v>0</v>
      </c>
      <c r="AD36" s="2">
        <f t="shared" si="16"/>
        <v>0</v>
      </c>
      <c r="AE36" s="2">
        <f t="shared" si="17"/>
        <v>0</v>
      </c>
      <c r="AF36" s="2">
        <f t="shared" si="18"/>
        <v>0</v>
      </c>
      <c r="AG36" s="2">
        <f t="shared" si="19"/>
        <v>0</v>
      </c>
      <c r="AH36" s="2">
        <f t="shared" si="20"/>
        <v>0</v>
      </c>
    </row>
    <row r="37" ht="12.75" customHeight="1">
      <c r="A37" s="53">
        <f t="shared" si="1"/>
        <v>15</v>
      </c>
      <c r="B37" s="55"/>
      <c r="C37" s="55"/>
      <c r="D37" s="56"/>
      <c r="E37" s="55"/>
      <c r="F37" s="53"/>
      <c r="G37" s="67">
        <f t="shared" si="2"/>
        <v>0</v>
      </c>
      <c r="H37" s="68">
        <f t="shared" si="3"/>
        <v>0</v>
      </c>
      <c r="I37" s="58"/>
      <c r="J37" s="40" t="str">
        <f t="shared" si="4"/>
        <v/>
      </c>
      <c r="K37" s="38"/>
      <c r="L37" s="40" t="str">
        <f t="shared" si="5"/>
        <v/>
      </c>
      <c r="M37" s="38"/>
      <c r="N37" s="40" t="str">
        <f t="shared" si="6"/>
        <v/>
      </c>
      <c r="O37" s="58"/>
      <c r="P37" s="40" t="str">
        <f t="shared" si="7"/>
        <v/>
      </c>
      <c r="Q37" s="38"/>
      <c r="R37" s="40" t="str">
        <f t="shared" si="8"/>
        <v/>
      </c>
      <c r="S37" s="38"/>
      <c r="T37" s="40" t="str">
        <f t="shared" si="9"/>
        <v/>
      </c>
      <c r="U37" s="38"/>
      <c r="V37" s="40" t="str">
        <f t="shared" si="10"/>
        <v/>
      </c>
      <c r="W37" s="38"/>
      <c r="X37" s="40" t="str">
        <f t="shared" si="11"/>
        <v/>
      </c>
      <c r="Y37" s="2"/>
      <c r="Z37" s="60">
        <f t="shared" si="12"/>
        <v>0</v>
      </c>
      <c r="AA37" s="60">
        <f t="shared" si="13"/>
        <v>0</v>
      </c>
      <c r="AB37" s="60">
        <f t="shared" si="14"/>
        <v>0</v>
      </c>
      <c r="AC37" s="2">
        <f t="shared" si="15"/>
        <v>0</v>
      </c>
      <c r="AD37" s="2">
        <f t="shared" si="16"/>
        <v>0</v>
      </c>
      <c r="AE37" s="2">
        <f t="shared" si="17"/>
        <v>0</v>
      </c>
      <c r="AF37" s="2">
        <f t="shared" si="18"/>
        <v>0</v>
      </c>
      <c r="AG37" s="2">
        <f t="shared" si="19"/>
        <v>0</v>
      </c>
      <c r="AH37" s="2">
        <f t="shared" si="20"/>
        <v>0</v>
      </c>
    </row>
    <row r="38" ht="12.75" customHeight="1">
      <c r="A38" s="1"/>
      <c r="B38" s="2"/>
      <c r="C38" s="2"/>
      <c r="D38" s="3"/>
      <c r="E38" s="2"/>
      <c r="F38" s="1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2"/>
      <c r="AC38" s="2"/>
      <c r="AD38" s="2"/>
      <c r="AE38" s="2"/>
      <c r="AF38" s="2"/>
      <c r="AG38" s="2"/>
      <c r="AH38" s="2"/>
    </row>
    <row r="39" ht="12.75" customHeight="1">
      <c r="A39" s="1"/>
      <c r="B39" s="2"/>
      <c r="C39" s="2"/>
      <c r="D39" s="3"/>
      <c r="E39" s="2"/>
      <c r="F39" s="1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2"/>
      <c r="AC39" s="2"/>
      <c r="AD39" s="2"/>
      <c r="AE39" s="2"/>
      <c r="AF39" s="2"/>
      <c r="AG39" s="2"/>
      <c r="AH39" s="2"/>
    </row>
    <row r="40" ht="12.75" customHeight="1">
      <c r="A40" s="1"/>
      <c r="B40" s="2"/>
      <c r="C40" s="2"/>
      <c r="D40" s="3"/>
      <c r="E40" s="2"/>
      <c r="F40" s="1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2"/>
      <c r="AC40" s="2"/>
      <c r="AD40" s="2"/>
      <c r="AE40" s="2"/>
      <c r="AF40" s="2"/>
      <c r="AG40" s="2"/>
      <c r="AH40" s="2"/>
    </row>
    <row r="41" ht="12.75" customHeight="1">
      <c r="A41" s="1"/>
      <c r="B41" s="2"/>
      <c r="C41" s="2"/>
      <c r="D41" s="3"/>
      <c r="E41" s="2"/>
      <c r="F41" s="1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  <c r="AB41" s="2"/>
      <c r="AC41" s="2"/>
      <c r="AD41" s="2"/>
      <c r="AE41" s="2"/>
      <c r="AF41" s="2"/>
      <c r="AG41" s="2"/>
      <c r="AH41" s="2"/>
    </row>
    <row r="42" ht="12.75" customHeight="1">
      <c r="A42" s="1"/>
      <c r="B42" s="2"/>
      <c r="C42" s="2"/>
      <c r="D42" s="3"/>
      <c r="E42" s="2"/>
      <c r="F42" s="1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  <c r="AB42" s="2"/>
      <c r="AC42" s="2"/>
      <c r="AD42" s="2"/>
      <c r="AE42" s="2"/>
      <c r="AF42" s="2"/>
      <c r="AG42" s="2"/>
      <c r="AH42" s="2"/>
    </row>
    <row r="43" ht="12.75" customHeight="1">
      <c r="A43" s="1"/>
      <c r="B43" s="2"/>
      <c r="C43" s="2"/>
      <c r="D43" s="3"/>
      <c r="E43" s="2"/>
      <c r="F43" s="1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</row>
    <row r="44" ht="12.75" customHeight="1">
      <c r="A44" s="1"/>
      <c r="B44" s="2"/>
      <c r="C44" s="2"/>
      <c r="D44" s="3"/>
      <c r="E44" s="2"/>
      <c r="F44" s="1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</row>
    <row r="45" ht="12.75" customHeight="1">
      <c r="A45" s="1"/>
      <c r="B45" s="2"/>
      <c r="C45" s="2"/>
      <c r="D45" s="3"/>
      <c r="E45" s="2"/>
      <c r="F45" s="1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</row>
    <row r="46" ht="12.75" customHeight="1">
      <c r="A46" s="1"/>
      <c r="B46" s="2"/>
      <c r="C46" s="2"/>
      <c r="D46" s="3"/>
      <c r="E46" s="2"/>
      <c r="F46" s="1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</row>
    <row r="47" ht="12.75" customHeight="1">
      <c r="A47" s="1"/>
      <c r="B47" s="2"/>
      <c r="C47" s="2"/>
      <c r="D47" s="3"/>
      <c r="E47" s="2"/>
      <c r="F47" s="1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  <c r="AB47" s="2"/>
      <c r="AC47" s="2"/>
      <c r="AD47" s="2"/>
      <c r="AE47" s="2"/>
      <c r="AF47" s="2"/>
      <c r="AG47" s="2"/>
      <c r="AH47" s="2"/>
    </row>
    <row r="48" ht="12.75" customHeight="1">
      <c r="A48" s="1"/>
      <c r="B48" s="2"/>
      <c r="C48" s="2"/>
      <c r="D48" s="3"/>
      <c r="E48" s="2"/>
      <c r="F48" s="1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  <c r="AA48" s="2"/>
      <c r="AB48" s="2"/>
      <c r="AC48" s="2"/>
      <c r="AD48" s="2"/>
      <c r="AE48" s="2"/>
      <c r="AF48" s="2"/>
      <c r="AG48" s="2"/>
      <c r="AH48" s="2"/>
    </row>
    <row r="49" ht="12.75" customHeight="1">
      <c r="A49" s="1"/>
      <c r="B49" s="2"/>
      <c r="C49" s="2"/>
      <c r="D49" s="3"/>
      <c r="E49" s="2"/>
      <c r="F49" s="1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2"/>
      <c r="AC49" s="2"/>
      <c r="AD49" s="2"/>
      <c r="AE49" s="2"/>
      <c r="AF49" s="2"/>
      <c r="AG49" s="2"/>
      <c r="AH49" s="2"/>
    </row>
    <row r="50" ht="12.75" customHeight="1">
      <c r="A50" s="1"/>
      <c r="B50" s="2"/>
      <c r="C50" s="2"/>
      <c r="D50" s="3"/>
      <c r="E50" s="2"/>
      <c r="F50" s="1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2"/>
      <c r="AC50" s="2"/>
      <c r="AD50" s="2"/>
      <c r="AE50" s="2"/>
      <c r="AF50" s="2"/>
      <c r="AG50" s="2"/>
      <c r="AH50" s="2"/>
    </row>
    <row r="51" ht="12.75" customHeight="1">
      <c r="A51" s="1"/>
      <c r="B51" s="2"/>
      <c r="C51" s="2"/>
      <c r="D51" s="3"/>
      <c r="E51" s="2"/>
      <c r="F51" s="1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2"/>
      <c r="AC51" s="2"/>
      <c r="AD51" s="2"/>
      <c r="AE51" s="2"/>
      <c r="AF51" s="2"/>
      <c r="AG51" s="2"/>
      <c r="AH51" s="2"/>
    </row>
    <row r="52" ht="12.75" customHeight="1">
      <c r="A52" s="1"/>
      <c r="B52" s="2"/>
      <c r="C52" s="2"/>
      <c r="D52" s="3"/>
      <c r="E52" s="2"/>
      <c r="F52" s="1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2"/>
      <c r="AC52" s="2"/>
      <c r="AD52" s="2"/>
      <c r="AE52" s="2"/>
      <c r="AF52" s="2"/>
      <c r="AG52" s="2"/>
      <c r="AH52" s="2"/>
    </row>
    <row r="53" ht="12.75" customHeight="1">
      <c r="A53" s="1"/>
      <c r="B53" s="2"/>
      <c r="C53" s="2"/>
      <c r="D53" s="3"/>
      <c r="E53" s="2"/>
      <c r="F53" s="1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2"/>
      <c r="AC53" s="2"/>
      <c r="AD53" s="2"/>
      <c r="AE53" s="2"/>
      <c r="AF53" s="2"/>
      <c r="AG53" s="2"/>
      <c r="AH53" s="2"/>
    </row>
    <row r="54" ht="12.75" customHeight="1">
      <c r="A54" s="1"/>
      <c r="B54" s="2"/>
      <c r="C54" s="2"/>
      <c r="D54" s="3"/>
      <c r="E54" s="2"/>
      <c r="F54" s="1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2"/>
      <c r="AC54" s="2"/>
      <c r="AD54" s="2"/>
      <c r="AE54" s="2"/>
      <c r="AF54" s="2"/>
      <c r="AG54" s="2"/>
      <c r="AH54" s="2"/>
    </row>
    <row r="55" ht="12.75" customHeight="1">
      <c r="A55" s="1"/>
      <c r="B55" s="2"/>
      <c r="C55" s="2"/>
      <c r="D55" s="3"/>
      <c r="E55" s="2"/>
      <c r="F55" s="1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2"/>
      <c r="AC55" s="2"/>
      <c r="AD55" s="2"/>
      <c r="AE55" s="2"/>
      <c r="AF55" s="2"/>
      <c r="AG55" s="2"/>
      <c r="AH55" s="2"/>
    </row>
    <row r="56" ht="12.75" customHeight="1">
      <c r="A56" s="1"/>
      <c r="B56" s="2"/>
      <c r="C56" s="2"/>
      <c r="D56" s="3"/>
      <c r="E56" s="2"/>
      <c r="F56" s="1"/>
      <c r="G56" s="4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2"/>
      <c r="AC56" s="2"/>
      <c r="AD56" s="2"/>
      <c r="AE56" s="2"/>
      <c r="AF56" s="2"/>
      <c r="AG56" s="2"/>
      <c r="AH56" s="2"/>
    </row>
    <row r="57" ht="12.75" customHeight="1">
      <c r="A57" s="1"/>
      <c r="B57" s="2"/>
      <c r="C57" s="2"/>
      <c r="D57" s="3"/>
      <c r="E57" s="2"/>
      <c r="F57" s="1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2"/>
      <c r="AC57" s="2"/>
      <c r="AD57" s="2"/>
      <c r="AE57" s="2"/>
      <c r="AF57" s="2"/>
      <c r="AG57" s="2"/>
      <c r="AH57" s="2"/>
    </row>
    <row r="58" ht="12.75" customHeight="1">
      <c r="A58" s="1"/>
      <c r="B58" s="2"/>
      <c r="C58" s="2"/>
      <c r="D58" s="3"/>
      <c r="E58" s="2"/>
      <c r="F58" s="1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2"/>
      <c r="AC58" s="2"/>
      <c r="AD58" s="2"/>
      <c r="AE58" s="2"/>
      <c r="AF58" s="2"/>
      <c r="AG58" s="2"/>
      <c r="AH58" s="2"/>
    </row>
    <row r="59" ht="12.75" customHeight="1">
      <c r="A59" s="1"/>
      <c r="B59" s="2"/>
      <c r="C59" s="2"/>
      <c r="D59" s="3"/>
      <c r="E59" s="2"/>
      <c r="F59" s="1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2"/>
      <c r="AC59" s="2"/>
      <c r="AD59" s="2"/>
      <c r="AE59" s="2"/>
      <c r="AF59" s="2"/>
      <c r="AG59" s="2"/>
      <c r="AH59" s="2"/>
    </row>
    <row r="60" ht="12.75" customHeight="1">
      <c r="A60" s="1"/>
      <c r="B60" s="2"/>
      <c r="C60" s="2"/>
      <c r="D60" s="3"/>
      <c r="E60" s="2"/>
      <c r="F60" s="1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2"/>
      <c r="AC60" s="2"/>
      <c r="AD60" s="2"/>
      <c r="AE60" s="2"/>
      <c r="AF60" s="2"/>
      <c r="AG60" s="2"/>
      <c r="AH60" s="2"/>
    </row>
    <row r="61" ht="12.75" customHeight="1">
      <c r="A61" s="1"/>
      <c r="B61" s="2"/>
      <c r="C61" s="2"/>
      <c r="D61" s="3"/>
      <c r="E61" s="2"/>
      <c r="F61" s="1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2"/>
      <c r="AC61" s="2"/>
      <c r="AD61" s="2"/>
      <c r="AE61" s="2"/>
      <c r="AF61" s="2"/>
      <c r="AG61" s="2"/>
      <c r="AH61" s="2"/>
    </row>
    <row r="62" ht="12.75" customHeight="1">
      <c r="A62" s="1"/>
      <c r="B62" s="2"/>
      <c r="C62" s="2"/>
      <c r="D62" s="3"/>
      <c r="E62" s="2"/>
      <c r="F62" s="1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2"/>
      <c r="AC62" s="2"/>
      <c r="AD62" s="2"/>
      <c r="AE62" s="2"/>
      <c r="AF62" s="2"/>
      <c r="AG62" s="2"/>
      <c r="AH62" s="2"/>
    </row>
    <row r="63" ht="12.75" customHeight="1">
      <c r="A63" s="1"/>
      <c r="B63" s="2"/>
      <c r="C63" s="2"/>
      <c r="D63" s="3"/>
      <c r="E63" s="2"/>
      <c r="F63" s="1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2"/>
      <c r="AC63" s="2"/>
      <c r="AD63" s="2"/>
      <c r="AE63" s="2"/>
      <c r="AF63" s="2"/>
      <c r="AG63" s="2"/>
      <c r="AH63" s="2"/>
    </row>
    <row r="64" ht="12.75" customHeight="1">
      <c r="A64" s="1"/>
      <c r="B64" s="2"/>
      <c r="C64" s="2"/>
      <c r="D64" s="3"/>
      <c r="E64" s="2"/>
      <c r="F64" s="1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2"/>
      <c r="AC64" s="2"/>
      <c r="AD64" s="2"/>
      <c r="AE64" s="2"/>
      <c r="AF64" s="2"/>
      <c r="AG64" s="2"/>
      <c r="AH64" s="2"/>
    </row>
    <row r="65" ht="12.75" customHeight="1">
      <c r="A65" s="1"/>
      <c r="B65" s="2"/>
      <c r="C65" s="2"/>
      <c r="D65" s="3"/>
      <c r="E65" s="2"/>
      <c r="F65" s="1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2"/>
      <c r="AC65" s="2"/>
      <c r="AD65" s="2"/>
      <c r="AE65" s="2"/>
      <c r="AF65" s="2"/>
      <c r="AG65" s="2"/>
      <c r="AH65" s="2"/>
    </row>
    <row r="66" ht="12.75" customHeight="1">
      <c r="A66" s="1"/>
      <c r="B66" s="2"/>
      <c r="C66" s="2"/>
      <c r="D66" s="3"/>
      <c r="E66" s="2"/>
      <c r="F66" s="1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2"/>
      <c r="AC66" s="2"/>
      <c r="AD66" s="2"/>
      <c r="AE66" s="2"/>
      <c r="AF66" s="2"/>
      <c r="AG66" s="2"/>
      <c r="AH66" s="2"/>
    </row>
    <row r="67" ht="12.75" customHeight="1">
      <c r="A67" s="1"/>
      <c r="B67" s="2"/>
      <c r="C67" s="2"/>
      <c r="D67" s="3"/>
      <c r="E67" s="2"/>
      <c r="F67" s="1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2"/>
      <c r="AC67" s="2"/>
      <c r="AD67" s="2"/>
      <c r="AE67" s="2"/>
      <c r="AF67" s="2"/>
      <c r="AG67" s="2"/>
      <c r="AH67" s="2"/>
    </row>
    <row r="68" ht="12.75" customHeight="1">
      <c r="A68" s="1"/>
      <c r="B68" s="2"/>
      <c r="C68" s="2"/>
      <c r="D68" s="3"/>
      <c r="E68" s="2"/>
      <c r="F68" s="1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2"/>
      <c r="AC68" s="2"/>
      <c r="AD68" s="2"/>
      <c r="AE68" s="2"/>
      <c r="AF68" s="2"/>
      <c r="AG68" s="2"/>
      <c r="AH68" s="2"/>
    </row>
    <row r="69" ht="12.75" customHeight="1">
      <c r="A69" s="1"/>
      <c r="B69" s="2"/>
      <c r="C69" s="2"/>
      <c r="D69" s="3"/>
      <c r="E69" s="2"/>
      <c r="F69" s="1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2"/>
      <c r="AC69" s="2"/>
      <c r="AD69" s="2"/>
      <c r="AE69" s="2"/>
      <c r="AF69" s="2"/>
      <c r="AG69" s="2"/>
      <c r="AH69" s="2"/>
    </row>
    <row r="70" ht="12.75" customHeight="1">
      <c r="A70" s="1"/>
      <c r="B70" s="2"/>
      <c r="C70" s="2"/>
      <c r="D70" s="3"/>
      <c r="E70" s="2"/>
      <c r="F70" s="1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2"/>
      <c r="AC70" s="2"/>
      <c r="AD70" s="2"/>
      <c r="AE70" s="2"/>
      <c r="AF70" s="2"/>
      <c r="AG70" s="2"/>
      <c r="AH70" s="2"/>
    </row>
    <row r="71" ht="12.75" customHeight="1">
      <c r="A71" s="1"/>
      <c r="B71" s="2"/>
      <c r="C71" s="2"/>
      <c r="D71" s="3"/>
      <c r="E71" s="2"/>
      <c r="F71" s="1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2"/>
      <c r="AC71" s="2"/>
      <c r="AD71" s="2"/>
      <c r="AE71" s="2"/>
      <c r="AF71" s="2"/>
      <c r="AG71" s="2"/>
      <c r="AH71" s="2"/>
    </row>
    <row r="72" ht="12.75" customHeight="1">
      <c r="A72" s="1"/>
      <c r="B72" s="2"/>
      <c r="C72" s="2"/>
      <c r="D72" s="3"/>
      <c r="E72" s="2"/>
      <c r="F72" s="1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  <c r="AE72" s="2"/>
      <c r="AF72" s="2"/>
      <c r="AG72" s="2"/>
      <c r="AH72" s="2"/>
    </row>
    <row r="73" ht="12.75" customHeight="1">
      <c r="A73" s="1"/>
      <c r="B73" s="2"/>
      <c r="C73" s="2"/>
      <c r="D73" s="3"/>
      <c r="E73" s="2"/>
      <c r="F73" s="1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</row>
    <row r="74" ht="12.75" customHeight="1">
      <c r="A74" s="1"/>
      <c r="B74" s="2"/>
      <c r="C74" s="2"/>
      <c r="D74" s="3"/>
      <c r="E74" s="2"/>
      <c r="F74" s="1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2"/>
      <c r="AC74" s="2"/>
      <c r="AD74" s="2"/>
      <c r="AE74" s="2"/>
      <c r="AF74" s="2"/>
      <c r="AG74" s="2"/>
      <c r="AH74" s="2"/>
    </row>
    <row r="75" ht="12.75" customHeight="1">
      <c r="A75" s="1"/>
      <c r="B75" s="2"/>
      <c r="C75" s="2"/>
      <c r="D75" s="3"/>
      <c r="E75" s="2"/>
      <c r="F75" s="1"/>
      <c r="G75" s="4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2"/>
      <c r="AC75" s="2"/>
      <c r="AD75" s="2"/>
      <c r="AE75" s="2"/>
      <c r="AF75" s="2"/>
      <c r="AG75" s="2"/>
      <c r="AH75" s="2"/>
    </row>
    <row r="76" ht="12.75" customHeight="1">
      <c r="A76" s="1"/>
      <c r="B76" s="2"/>
      <c r="C76" s="2"/>
      <c r="D76" s="3"/>
      <c r="E76" s="2"/>
      <c r="F76" s="1"/>
      <c r="G76" s="4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2"/>
      <c r="AC76" s="2"/>
      <c r="AD76" s="2"/>
      <c r="AE76" s="2"/>
      <c r="AF76" s="2"/>
      <c r="AG76" s="2"/>
      <c r="AH76" s="2"/>
    </row>
    <row r="77" ht="12.75" customHeight="1">
      <c r="A77" s="1"/>
      <c r="B77" s="2"/>
      <c r="C77" s="2"/>
      <c r="D77" s="3"/>
      <c r="E77" s="2"/>
      <c r="F77" s="1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2"/>
      <c r="AC77" s="2"/>
      <c r="AD77" s="2"/>
      <c r="AE77" s="2"/>
      <c r="AF77" s="2"/>
      <c r="AG77" s="2"/>
      <c r="AH77" s="2"/>
    </row>
    <row r="78" ht="12.75" customHeight="1">
      <c r="A78" s="1"/>
      <c r="B78" s="2"/>
      <c r="C78" s="2"/>
      <c r="D78" s="3"/>
      <c r="E78" s="2"/>
      <c r="F78" s="1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2"/>
      <c r="AC78" s="2"/>
      <c r="AD78" s="2"/>
      <c r="AE78" s="2"/>
      <c r="AF78" s="2"/>
      <c r="AG78" s="2"/>
      <c r="AH78" s="2"/>
    </row>
    <row r="79" ht="12.75" customHeight="1">
      <c r="A79" s="1"/>
      <c r="B79" s="2"/>
      <c r="C79" s="2"/>
      <c r="D79" s="3"/>
      <c r="E79" s="2"/>
      <c r="F79" s="1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2"/>
      <c r="AC79" s="2"/>
      <c r="AD79" s="2"/>
      <c r="AE79" s="2"/>
      <c r="AF79" s="2"/>
      <c r="AG79" s="2"/>
      <c r="AH79" s="2"/>
    </row>
    <row r="80" ht="12.75" customHeight="1">
      <c r="A80" s="1"/>
      <c r="B80" s="2"/>
      <c r="C80" s="2"/>
      <c r="D80" s="3"/>
      <c r="E80" s="2"/>
      <c r="F80" s="1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2"/>
      <c r="AC80" s="2"/>
      <c r="AD80" s="2"/>
      <c r="AE80" s="2"/>
      <c r="AF80" s="2"/>
      <c r="AG80" s="2"/>
      <c r="AH80" s="2"/>
    </row>
    <row r="81" ht="12.75" customHeight="1">
      <c r="A81" s="1"/>
      <c r="B81" s="2"/>
      <c r="C81" s="2"/>
      <c r="D81" s="3"/>
      <c r="E81" s="2"/>
      <c r="F81" s="1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2"/>
      <c r="AC81" s="2"/>
      <c r="AD81" s="2"/>
      <c r="AE81" s="2"/>
      <c r="AF81" s="2"/>
      <c r="AG81" s="2"/>
      <c r="AH81" s="2"/>
    </row>
    <row r="82" ht="12.75" customHeight="1">
      <c r="A82" s="1"/>
      <c r="B82" s="2"/>
      <c r="C82" s="2"/>
      <c r="D82" s="3"/>
      <c r="E82" s="2"/>
      <c r="F82" s="1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2"/>
      <c r="AC82" s="2"/>
      <c r="AD82" s="2"/>
      <c r="AE82" s="2"/>
      <c r="AF82" s="2"/>
      <c r="AG82" s="2"/>
      <c r="AH82" s="2"/>
    </row>
    <row r="83" ht="12.75" customHeight="1">
      <c r="A83" s="1"/>
      <c r="B83" s="2"/>
      <c r="C83" s="2"/>
      <c r="D83" s="3"/>
      <c r="E83" s="2"/>
      <c r="F83" s="1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"/>
      <c r="AA83" s="2"/>
      <c r="AB83" s="2"/>
      <c r="AC83" s="2"/>
      <c r="AD83" s="2"/>
      <c r="AE83" s="2"/>
      <c r="AF83" s="2"/>
      <c r="AG83" s="2"/>
      <c r="AH83" s="2"/>
    </row>
    <row r="84" ht="12.75" customHeight="1">
      <c r="A84" s="1"/>
      <c r="B84" s="2"/>
      <c r="C84" s="2"/>
      <c r="D84" s="3"/>
      <c r="E84" s="2"/>
      <c r="F84" s="1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"/>
      <c r="AA84" s="2"/>
      <c r="AB84" s="2"/>
      <c r="AC84" s="2"/>
      <c r="AD84" s="2"/>
      <c r="AE84" s="2"/>
      <c r="AF84" s="2"/>
      <c r="AG84" s="2"/>
      <c r="AH84" s="2"/>
    </row>
    <row r="85" ht="12.75" customHeight="1">
      <c r="A85" s="1"/>
      <c r="B85" s="2"/>
      <c r="C85" s="2"/>
      <c r="D85" s="3"/>
      <c r="E85" s="2"/>
      <c r="F85" s="1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"/>
      <c r="AA85" s="2"/>
      <c r="AB85" s="2"/>
      <c r="AC85" s="2"/>
      <c r="AD85" s="2"/>
      <c r="AE85" s="2"/>
      <c r="AF85" s="2"/>
      <c r="AG85" s="2"/>
      <c r="AH85" s="2"/>
    </row>
    <row r="86" ht="12.75" customHeight="1">
      <c r="A86" s="1"/>
      <c r="B86" s="2"/>
      <c r="C86" s="2"/>
      <c r="D86" s="3"/>
      <c r="E86" s="2"/>
      <c r="F86" s="1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"/>
      <c r="AA86" s="2"/>
      <c r="AB86" s="2"/>
      <c r="AC86" s="2"/>
      <c r="AD86" s="2"/>
      <c r="AE86" s="2"/>
      <c r="AF86" s="2"/>
      <c r="AG86" s="2"/>
      <c r="AH86" s="2"/>
    </row>
    <row r="87" ht="12.75" customHeight="1">
      <c r="A87" s="1"/>
      <c r="B87" s="2"/>
      <c r="C87" s="2"/>
      <c r="D87" s="3"/>
      <c r="E87" s="2"/>
      <c r="F87" s="1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"/>
      <c r="AA87" s="2"/>
      <c r="AB87" s="2"/>
      <c r="AC87" s="2"/>
      <c r="AD87" s="2"/>
      <c r="AE87" s="2"/>
      <c r="AF87" s="2"/>
      <c r="AG87" s="2"/>
      <c r="AH87" s="2"/>
    </row>
    <row r="88" ht="12.75" customHeight="1">
      <c r="A88" s="1"/>
      <c r="B88" s="2"/>
      <c r="C88" s="2"/>
      <c r="D88" s="3"/>
      <c r="E88" s="2"/>
      <c r="F88" s="1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"/>
      <c r="AA88" s="2"/>
      <c r="AB88" s="2"/>
      <c r="AC88" s="2"/>
      <c r="AD88" s="2"/>
      <c r="AE88" s="2"/>
      <c r="AF88" s="2"/>
      <c r="AG88" s="2"/>
      <c r="AH88" s="2"/>
    </row>
    <row r="89" ht="12.75" customHeight="1">
      <c r="A89" s="1"/>
      <c r="B89" s="2"/>
      <c r="C89" s="2"/>
      <c r="D89" s="3"/>
      <c r="E89" s="2"/>
      <c r="F89" s="1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"/>
      <c r="AA89" s="2"/>
      <c r="AB89" s="2"/>
      <c r="AC89" s="2"/>
      <c r="AD89" s="2"/>
      <c r="AE89" s="2"/>
      <c r="AF89" s="2"/>
      <c r="AG89" s="2"/>
      <c r="AH89" s="2"/>
    </row>
    <row r="90" ht="12.75" customHeight="1">
      <c r="A90" s="1"/>
      <c r="B90" s="2"/>
      <c r="C90" s="2"/>
      <c r="D90" s="3"/>
      <c r="E90" s="2"/>
      <c r="F90" s="1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2"/>
      <c r="AA90" s="2"/>
      <c r="AB90" s="2"/>
      <c r="AC90" s="2"/>
      <c r="AD90" s="2"/>
      <c r="AE90" s="2"/>
      <c r="AF90" s="2"/>
      <c r="AG90" s="2"/>
      <c r="AH90" s="2"/>
    </row>
    <row r="91" ht="12.75" customHeight="1">
      <c r="A91" s="1"/>
      <c r="B91" s="2"/>
      <c r="C91" s="2"/>
      <c r="D91" s="3"/>
      <c r="E91" s="2"/>
      <c r="F91" s="1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2"/>
      <c r="AA91" s="2"/>
      <c r="AB91" s="2"/>
      <c r="AC91" s="2"/>
      <c r="AD91" s="2"/>
      <c r="AE91" s="2"/>
      <c r="AF91" s="2"/>
      <c r="AG91" s="2"/>
      <c r="AH91" s="2"/>
    </row>
    <row r="92" ht="12.75" customHeight="1">
      <c r="A92" s="1"/>
      <c r="B92" s="2"/>
      <c r="C92" s="2"/>
      <c r="D92" s="3"/>
      <c r="E92" s="2"/>
      <c r="F92" s="1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2"/>
      <c r="AA92" s="2"/>
      <c r="AB92" s="2"/>
      <c r="AC92" s="2"/>
      <c r="AD92" s="2"/>
      <c r="AE92" s="2"/>
      <c r="AF92" s="2"/>
      <c r="AG92" s="2"/>
      <c r="AH92" s="2"/>
    </row>
    <row r="93" ht="12.75" customHeight="1">
      <c r="A93" s="1"/>
      <c r="B93" s="2"/>
      <c r="C93" s="2"/>
      <c r="D93" s="3"/>
      <c r="E93" s="2"/>
      <c r="F93" s="1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2"/>
      <c r="AA93" s="2"/>
      <c r="AB93" s="2"/>
      <c r="AC93" s="2"/>
      <c r="AD93" s="2"/>
      <c r="AE93" s="2"/>
      <c r="AF93" s="2"/>
      <c r="AG93" s="2"/>
      <c r="AH93" s="2"/>
    </row>
    <row r="94" ht="12.75" customHeight="1">
      <c r="A94" s="1"/>
      <c r="B94" s="2"/>
      <c r="C94" s="2"/>
      <c r="D94" s="3"/>
      <c r="E94" s="2"/>
      <c r="F94" s="1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"/>
      <c r="AA94" s="2"/>
      <c r="AB94" s="2"/>
      <c r="AC94" s="2"/>
      <c r="AD94" s="2"/>
      <c r="AE94" s="2"/>
      <c r="AF94" s="2"/>
      <c r="AG94" s="2"/>
      <c r="AH94" s="2"/>
    </row>
    <row r="95" ht="12.75" customHeight="1">
      <c r="A95" s="1"/>
      <c r="B95" s="2"/>
      <c r="C95" s="2"/>
      <c r="D95" s="3"/>
      <c r="E95" s="2"/>
      <c r="F95" s="1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2"/>
      <c r="AA95" s="2"/>
      <c r="AB95" s="2"/>
      <c r="AC95" s="2"/>
      <c r="AD95" s="2"/>
      <c r="AE95" s="2"/>
      <c r="AF95" s="2"/>
      <c r="AG95" s="2"/>
      <c r="AH95" s="2"/>
    </row>
    <row r="96" ht="12.75" customHeight="1">
      <c r="A96" s="1"/>
      <c r="B96" s="2"/>
      <c r="C96" s="2"/>
      <c r="D96" s="3"/>
      <c r="E96" s="2"/>
      <c r="F96" s="1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2"/>
      <c r="AA96" s="2"/>
      <c r="AB96" s="2"/>
      <c r="AC96" s="2"/>
      <c r="AD96" s="2"/>
      <c r="AE96" s="2"/>
      <c r="AF96" s="2"/>
      <c r="AG96" s="2"/>
      <c r="AH96" s="2"/>
    </row>
    <row r="97" ht="12.75" customHeight="1">
      <c r="A97" s="1"/>
      <c r="B97" s="2"/>
      <c r="C97" s="2"/>
      <c r="D97" s="3"/>
      <c r="E97" s="2"/>
      <c r="F97" s="1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2"/>
      <c r="AA97" s="2"/>
      <c r="AB97" s="2"/>
      <c r="AC97" s="2"/>
      <c r="AD97" s="2"/>
      <c r="AE97" s="2"/>
      <c r="AF97" s="2"/>
      <c r="AG97" s="2"/>
      <c r="AH97" s="2"/>
    </row>
    <row r="98" ht="12.75" customHeight="1">
      <c r="A98" s="1"/>
      <c r="B98" s="2"/>
      <c r="C98" s="2"/>
      <c r="D98" s="3"/>
      <c r="E98" s="2"/>
      <c r="F98" s="1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2"/>
      <c r="AA98" s="2"/>
      <c r="AB98" s="2"/>
      <c r="AC98" s="2"/>
      <c r="AD98" s="2"/>
      <c r="AE98" s="2"/>
      <c r="AF98" s="2"/>
      <c r="AG98" s="2"/>
      <c r="AH98" s="2"/>
    </row>
    <row r="99" ht="12.75" customHeight="1">
      <c r="A99" s="1"/>
      <c r="B99" s="2"/>
      <c r="C99" s="2"/>
      <c r="D99" s="3"/>
      <c r="E99" s="2"/>
      <c r="F99" s="1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2"/>
      <c r="AA99" s="2"/>
      <c r="AB99" s="2"/>
      <c r="AC99" s="2"/>
      <c r="AD99" s="2"/>
      <c r="AE99" s="2"/>
      <c r="AF99" s="2"/>
      <c r="AG99" s="2"/>
      <c r="AH99" s="2"/>
    </row>
    <row r="100" ht="12.75" customHeight="1">
      <c r="A100" s="1"/>
      <c r="B100" s="2"/>
      <c r="C100" s="2"/>
      <c r="D100" s="3"/>
      <c r="E100" s="2"/>
      <c r="F100" s="1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2"/>
      <c r="AA100" s="2"/>
      <c r="AB100" s="2"/>
      <c r="AC100" s="2"/>
      <c r="AD100" s="2"/>
      <c r="AE100" s="2"/>
      <c r="AF100" s="2"/>
      <c r="AG100" s="2"/>
      <c r="AH100" s="2"/>
    </row>
    <row r="101" ht="12.75" customHeight="1">
      <c r="A101" s="1"/>
      <c r="B101" s="2"/>
      <c r="C101" s="2"/>
      <c r="D101" s="3"/>
      <c r="E101" s="2"/>
      <c r="F101" s="1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2"/>
      <c r="AA101" s="2"/>
      <c r="AB101" s="2"/>
      <c r="AC101" s="2"/>
      <c r="AD101" s="2"/>
      <c r="AE101" s="2"/>
      <c r="AF101" s="2"/>
      <c r="AG101" s="2"/>
      <c r="AH101" s="2"/>
    </row>
    <row r="102" ht="12.75" customHeight="1">
      <c r="A102" s="1"/>
      <c r="B102" s="2"/>
      <c r="C102" s="2"/>
      <c r="D102" s="3"/>
      <c r="E102" s="2"/>
      <c r="F102" s="1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2"/>
      <c r="AA102" s="2"/>
      <c r="AB102" s="2"/>
      <c r="AC102" s="2"/>
      <c r="AD102" s="2"/>
      <c r="AE102" s="2"/>
      <c r="AF102" s="2"/>
      <c r="AG102" s="2"/>
      <c r="AH102" s="2"/>
    </row>
    <row r="103" ht="12.75" customHeight="1">
      <c r="A103" s="1"/>
      <c r="B103" s="2"/>
      <c r="C103" s="2"/>
      <c r="D103" s="3"/>
      <c r="E103" s="2"/>
      <c r="F103" s="1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2"/>
      <c r="AA103" s="2"/>
      <c r="AB103" s="2"/>
      <c r="AC103" s="2"/>
      <c r="AD103" s="2"/>
      <c r="AE103" s="2"/>
      <c r="AF103" s="2"/>
      <c r="AG103" s="2"/>
      <c r="AH103" s="2"/>
    </row>
    <row r="104" ht="12.75" customHeight="1">
      <c r="A104" s="1"/>
      <c r="B104" s="2"/>
      <c r="C104" s="2"/>
      <c r="D104" s="3"/>
      <c r="E104" s="2"/>
      <c r="F104" s="1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2"/>
      <c r="AA104" s="2"/>
      <c r="AB104" s="2"/>
      <c r="AC104" s="2"/>
      <c r="AD104" s="2"/>
      <c r="AE104" s="2"/>
      <c r="AF104" s="2"/>
      <c r="AG104" s="2"/>
      <c r="AH104" s="2"/>
    </row>
    <row r="105" ht="12.75" customHeight="1">
      <c r="A105" s="1"/>
      <c r="B105" s="2"/>
      <c r="C105" s="2"/>
      <c r="D105" s="3"/>
      <c r="E105" s="2"/>
      <c r="F105" s="1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2"/>
      <c r="AA105" s="2"/>
      <c r="AB105" s="2"/>
      <c r="AC105" s="2"/>
      <c r="AD105" s="2"/>
      <c r="AE105" s="2"/>
      <c r="AF105" s="2"/>
      <c r="AG105" s="2"/>
      <c r="AH105" s="2"/>
    </row>
    <row r="106" ht="12.75" customHeight="1">
      <c r="A106" s="1"/>
      <c r="B106" s="2"/>
      <c r="C106" s="2"/>
      <c r="D106" s="3"/>
      <c r="E106" s="2"/>
      <c r="F106" s="1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2"/>
      <c r="AA106" s="2"/>
      <c r="AB106" s="2"/>
      <c r="AC106" s="2"/>
      <c r="AD106" s="2"/>
      <c r="AE106" s="2"/>
      <c r="AF106" s="2"/>
      <c r="AG106" s="2"/>
      <c r="AH106" s="2"/>
    </row>
    <row r="107" ht="12.75" customHeight="1">
      <c r="A107" s="1"/>
      <c r="B107" s="2"/>
      <c r="C107" s="2"/>
      <c r="D107" s="3"/>
      <c r="E107" s="2"/>
      <c r="F107" s="1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2"/>
      <c r="AA107" s="2"/>
      <c r="AB107" s="2"/>
      <c r="AC107" s="2"/>
      <c r="AD107" s="2"/>
      <c r="AE107" s="2"/>
      <c r="AF107" s="2"/>
      <c r="AG107" s="2"/>
      <c r="AH107" s="2"/>
    </row>
    <row r="108" ht="12.75" customHeight="1">
      <c r="A108" s="1"/>
      <c r="B108" s="2"/>
      <c r="C108" s="2"/>
      <c r="D108" s="3"/>
      <c r="E108" s="2"/>
      <c r="F108" s="1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2"/>
      <c r="AA108" s="2"/>
      <c r="AB108" s="2"/>
      <c r="AC108" s="2"/>
      <c r="AD108" s="2"/>
      <c r="AE108" s="2"/>
      <c r="AF108" s="2"/>
      <c r="AG108" s="2"/>
      <c r="AH108" s="2"/>
    </row>
    <row r="109" ht="12.75" customHeight="1">
      <c r="A109" s="1"/>
      <c r="B109" s="2"/>
      <c r="C109" s="2"/>
      <c r="D109" s="3"/>
      <c r="E109" s="2"/>
      <c r="F109" s="1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2"/>
      <c r="AA109" s="2"/>
      <c r="AB109" s="2"/>
      <c r="AC109" s="2"/>
      <c r="AD109" s="2"/>
      <c r="AE109" s="2"/>
      <c r="AF109" s="2"/>
      <c r="AG109" s="2"/>
      <c r="AH109" s="2"/>
    </row>
    <row r="110" ht="12.75" customHeight="1">
      <c r="A110" s="1"/>
      <c r="B110" s="2"/>
      <c r="C110" s="2"/>
      <c r="D110" s="3"/>
      <c r="E110" s="2"/>
      <c r="F110" s="1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2"/>
      <c r="AA110" s="2"/>
      <c r="AB110" s="2"/>
      <c r="AC110" s="2"/>
      <c r="AD110" s="2"/>
      <c r="AE110" s="2"/>
      <c r="AF110" s="2"/>
      <c r="AG110" s="2"/>
      <c r="AH110" s="2"/>
    </row>
    <row r="111" ht="12.75" customHeight="1">
      <c r="A111" s="1"/>
      <c r="B111" s="2"/>
      <c r="C111" s="2"/>
      <c r="D111" s="3"/>
      <c r="E111" s="2"/>
      <c r="F111" s="1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2"/>
      <c r="AA111" s="2"/>
      <c r="AB111" s="2"/>
      <c r="AC111" s="2"/>
      <c r="AD111" s="2"/>
      <c r="AE111" s="2"/>
      <c r="AF111" s="2"/>
      <c r="AG111" s="2"/>
      <c r="AH111" s="2"/>
    </row>
    <row r="112" ht="12.75" customHeight="1">
      <c r="A112" s="1"/>
      <c r="B112" s="2"/>
      <c r="C112" s="2"/>
      <c r="D112" s="3"/>
      <c r="E112" s="2"/>
      <c r="F112" s="1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2"/>
      <c r="AA112" s="2"/>
      <c r="AB112" s="2"/>
      <c r="AC112" s="2"/>
      <c r="AD112" s="2"/>
      <c r="AE112" s="2"/>
      <c r="AF112" s="2"/>
      <c r="AG112" s="2"/>
      <c r="AH112" s="2"/>
    </row>
    <row r="113" ht="12.75" customHeight="1">
      <c r="A113" s="1"/>
      <c r="B113" s="2"/>
      <c r="C113" s="2"/>
      <c r="D113" s="3"/>
      <c r="E113" s="2"/>
      <c r="F113" s="1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</row>
    <row r="114" ht="12.75" customHeight="1">
      <c r="A114" s="1"/>
      <c r="B114" s="2"/>
      <c r="C114" s="2"/>
      <c r="D114" s="3"/>
      <c r="E114" s="2"/>
      <c r="F114" s="1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2"/>
      <c r="AA114" s="2"/>
      <c r="AB114" s="2"/>
      <c r="AC114" s="2"/>
      <c r="AD114" s="2"/>
      <c r="AE114" s="2"/>
      <c r="AF114" s="2"/>
      <c r="AG114" s="2"/>
      <c r="AH114" s="2"/>
    </row>
    <row r="115" ht="12.75" customHeight="1">
      <c r="A115" s="1"/>
      <c r="B115" s="2"/>
      <c r="C115" s="2"/>
      <c r="D115" s="3"/>
      <c r="E115" s="2"/>
      <c r="F115" s="1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</row>
    <row r="116" ht="12.75" customHeight="1">
      <c r="A116" s="1"/>
      <c r="B116" s="2"/>
      <c r="C116" s="2"/>
      <c r="D116" s="3"/>
      <c r="E116" s="2"/>
      <c r="F116" s="1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</row>
    <row r="117" ht="12.75" customHeight="1">
      <c r="A117" s="1"/>
      <c r="B117" s="2"/>
      <c r="C117" s="2"/>
      <c r="D117" s="3"/>
      <c r="E117" s="2"/>
      <c r="F117" s="1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2"/>
      <c r="AA117" s="2"/>
      <c r="AB117" s="2"/>
      <c r="AC117" s="2"/>
      <c r="AD117" s="2"/>
      <c r="AE117" s="2"/>
      <c r="AF117" s="2"/>
      <c r="AG117" s="2"/>
      <c r="AH117" s="2"/>
    </row>
    <row r="118" ht="12.75" customHeight="1">
      <c r="A118" s="1"/>
      <c r="B118" s="2"/>
      <c r="C118" s="2"/>
      <c r="D118" s="3"/>
      <c r="E118" s="2"/>
      <c r="F118" s="1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</row>
    <row r="119" ht="12.75" customHeight="1">
      <c r="A119" s="1"/>
      <c r="B119" s="2"/>
      <c r="C119" s="2"/>
      <c r="D119" s="3"/>
      <c r="E119" s="2"/>
      <c r="F119" s="1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2"/>
      <c r="AA119" s="2"/>
      <c r="AB119" s="2"/>
      <c r="AC119" s="2"/>
      <c r="AD119" s="2"/>
      <c r="AE119" s="2"/>
      <c r="AF119" s="2"/>
      <c r="AG119" s="2"/>
      <c r="AH119" s="2"/>
    </row>
    <row r="120" ht="12.75" customHeight="1">
      <c r="A120" s="1"/>
      <c r="B120" s="2"/>
      <c r="C120" s="2"/>
      <c r="D120" s="3"/>
      <c r="E120" s="2"/>
      <c r="F120" s="1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2"/>
      <c r="AA120" s="2"/>
      <c r="AB120" s="2"/>
      <c r="AC120" s="2"/>
      <c r="AD120" s="2"/>
      <c r="AE120" s="2"/>
      <c r="AF120" s="2"/>
      <c r="AG120" s="2"/>
      <c r="AH120" s="2"/>
    </row>
    <row r="121" ht="12.75" customHeight="1">
      <c r="A121" s="1"/>
      <c r="B121" s="2"/>
      <c r="C121" s="2"/>
      <c r="D121" s="3"/>
      <c r="E121" s="2"/>
      <c r="F121" s="1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2"/>
      <c r="AA121" s="2"/>
      <c r="AB121" s="2"/>
      <c r="AC121" s="2"/>
      <c r="AD121" s="2"/>
      <c r="AE121" s="2"/>
      <c r="AF121" s="2"/>
      <c r="AG121" s="2"/>
      <c r="AH121" s="2"/>
    </row>
    <row r="122" ht="12.75" customHeight="1">
      <c r="A122" s="1"/>
      <c r="B122" s="2"/>
      <c r="C122" s="2"/>
      <c r="D122" s="3"/>
      <c r="E122" s="2"/>
      <c r="F122" s="1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2"/>
      <c r="AA122" s="2"/>
      <c r="AB122" s="2"/>
      <c r="AC122" s="2"/>
      <c r="AD122" s="2"/>
      <c r="AE122" s="2"/>
      <c r="AF122" s="2"/>
      <c r="AG122" s="2"/>
      <c r="AH122" s="2"/>
    </row>
    <row r="123" ht="12.75" customHeight="1">
      <c r="A123" s="1"/>
      <c r="B123" s="2"/>
      <c r="C123" s="2"/>
      <c r="D123" s="3"/>
      <c r="E123" s="2"/>
      <c r="F123" s="1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2"/>
      <c r="AA123" s="2"/>
      <c r="AB123" s="2"/>
      <c r="AC123" s="2"/>
      <c r="AD123" s="2"/>
      <c r="AE123" s="2"/>
      <c r="AF123" s="2"/>
      <c r="AG123" s="2"/>
      <c r="AH123" s="2"/>
    </row>
    <row r="124" ht="12.75" customHeight="1">
      <c r="A124" s="1"/>
      <c r="B124" s="2"/>
      <c r="C124" s="2"/>
      <c r="D124" s="3"/>
      <c r="E124" s="2"/>
      <c r="F124" s="1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2"/>
      <c r="AA124" s="2"/>
      <c r="AB124" s="2"/>
      <c r="AC124" s="2"/>
      <c r="AD124" s="2"/>
      <c r="AE124" s="2"/>
      <c r="AF124" s="2"/>
      <c r="AG124" s="2"/>
      <c r="AH124" s="2"/>
    </row>
    <row r="125" ht="12.75" customHeight="1">
      <c r="A125" s="1"/>
      <c r="B125" s="2"/>
      <c r="C125" s="2"/>
      <c r="D125" s="3"/>
      <c r="E125" s="2"/>
      <c r="F125" s="1"/>
      <c r="G125" s="4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2"/>
      <c r="AA125" s="2"/>
      <c r="AB125" s="2"/>
      <c r="AC125" s="2"/>
      <c r="AD125" s="2"/>
      <c r="AE125" s="2"/>
      <c r="AF125" s="2"/>
      <c r="AG125" s="2"/>
      <c r="AH125" s="2"/>
    </row>
    <row r="126" ht="12.75" customHeight="1">
      <c r="A126" s="1"/>
      <c r="B126" s="2"/>
      <c r="C126" s="2"/>
      <c r="D126" s="3"/>
      <c r="E126" s="2"/>
      <c r="F126" s="1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2"/>
      <c r="AA126" s="2"/>
      <c r="AB126" s="2"/>
      <c r="AC126" s="2"/>
      <c r="AD126" s="2"/>
      <c r="AE126" s="2"/>
      <c r="AF126" s="2"/>
      <c r="AG126" s="2"/>
      <c r="AH126" s="2"/>
    </row>
    <row r="127" ht="12.75" customHeight="1">
      <c r="A127" s="1"/>
      <c r="B127" s="2"/>
      <c r="C127" s="2"/>
      <c r="D127" s="3"/>
      <c r="E127" s="2"/>
      <c r="F127" s="1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2"/>
      <c r="AA127" s="2"/>
      <c r="AB127" s="2"/>
      <c r="AC127" s="2"/>
      <c r="AD127" s="2"/>
      <c r="AE127" s="2"/>
      <c r="AF127" s="2"/>
      <c r="AG127" s="2"/>
      <c r="AH127" s="2"/>
    </row>
    <row r="128" ht="12.75" customHeight="1">
      <c r="A128" s="1"/>
      <c r="B128" s="2"/>
      <c r="C128" s="2"/>
      <c r="D128" s="3"/>
      <c r="E128" s="2"/>
      <c r="F128" s="1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2"/>
      <c r="AA128" s="2"/>
      <c r="AB128" s="2"/>
      <c r="AC128" s="2"/>
      <c r="AD128" s="2"/>
      <c r="AE128" s="2"/>
      <c r="AF128" s="2"/>
      <c r="AG128" s="2"/>
      <c r="AH128" s="2"/>
    </row>
    <row r="129" ht="12.75" customHeight="1">
      <c r="A129" s="1"/>
      <c r="B129" s="2"/>
      <c r="C129" s="2"/>
      <c r="D129" s="3"/>
      <c r="E129" s="2"/>
      <c r="F129" s="1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2"/>
      <c r="AA129" s="2"/>
      <c r="AB129" s="2"/>
      <c r="AC129" s="2"/>
      <c r="AD129" s="2"/>
      <c r="AE129" s="2"/>
      <c r="AF129" s="2"/>
      <c r="AG129" s="2"/>
      <c r="AH129" s="2"/>
    </row>
    <row r="130" ht="12.75" customHeight="1">
      <c r="A130" s="1"/>
      <c r="B130" s="2"/>
      <c r="C130" s="2"/>
      <c r="D130" s="3"/>
      <c r="E130" s="2"/>
      <c r="F130" s="1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2"/>
      <c r="AA130" s="2"/>
      <c r="AB130" s="2"/>
      <c r="AC130" s="2"/>
      <c r="AD130" s="2"/>
      <c r="AE130" s="2"/>
      <c r="AF130" s="2"/>
      <c r="AG130" s="2"/>
      <c r="AH130" s="2"/>
    </row>
    <row r="131" ht="12.75" customHeight="1">
      <c r="A131" s="1"/>
      <c r="B131" s="2"/>
      <c r="C131" s="2"/>
      <c r="D131" s="3"/>
      <c r="E131" s="2"/>
      <c r="F131" s="1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2"/>
      <c r="AA131" s="2"/>
      <c r="AB131" s="2"/>
      <c r="AC131" s="2"/>
      <c r="AD131" s="2"/>
      <c r="AE131" s="2"/>
      <c r="AF131" s="2"/>
      <c r="AG131" s="2"/>
      <c r="AH131" s="2"/>
    </row>
    <row r="132" ht="12.75" customHeight="1">
      <c r="A132" s="1"/>
      <c r="B132" s="2"/>
      <c r="C132" s="2"/>
      <c r="D132" s="3"/>
      <c r="E132" s="2"/>
      <c r="F132" s="1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2"/>
      <c r="AA132" s="2"/>
      <c r="AB132" s="2"/>
      <c r="AC132" s="2"/>
      <c r="AD132" s="2"/>
      <c r="AE132" s="2"/>
      <c r="AF132" s="2"/>
      <c r="AG132" s="2"/>
      <c r="AH132" s="2"/>
    </row>
    <row r="133" ht="12.75" customHeight="1">
      <c r="A133" s="1"/>
      <c r="B133" s="2"/>
      <c r="C133" s="2"/>
      <c r="D133" s="3"/>
      <c r="E133" s="2"/>
      <c r="F133" s="1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2"/>
      <c r="AA133" s="2"/>
      <c r="AB133" s="2"/>
      <c r="AC133" s="2"/>
      <c r="AD133" s="2"/>
      <c r="AE133" s="2"/>
      <c r="AF133" s="2"/>
      <c r="AG133" s="2"/>
      <c r="AH133" s="2"/>
    </row>
    <row r="134" ht="12.75" customHeight="1">
      <c r="A134" s="1"/>
      <c r="B134" s="2"/>
      <c r="C134" s="2"/>
      <c r="D134" s="3"/>
      <c r="E134" s="2"/>
      <c r="F134" s="1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2"/>
      <c r="AA134" s="2"/>
      <c r="AB134" s="2"/>
      <c r="AC134" s="2"/>
      <c r="AD134" s="2"/>
      <c r="AE134" s="2"/>
      <c r="AF134" s="2"/>
      <c r="AG134" s="2"/>
      <c r="AH134" s="2"/>
    </row>
    <row r="135" ht="12.75" customHeight="1">
      <c r="A135" s="1"/>
      <c r="B135" s="2"/>
      <c r="C135" s="2"/>
      <c r="D135" s="3"/>
      <c r="E135" s="2"/>
      <c r="F135" s="1"/>
      <c r="G135" s="4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2"/>
      <c r="AA135" s="2"/>
      <c r="AB135" s="2"/>
      <c r="AC135" s="2"/>
      <c r="AD135" s="2"/>
      <c r="AE135" s="2"/>
      <c r="AF135" s="2"/>
      <c r="AG135" s="2"/>
      <c r="AH135" s="2"/>
    </row>
    <row r="136" ht="12.75" customHeight="1">
      <c r="A136" s="1"/>
      <c r="B136" s="2"/>
      <c r="C136" s="2"/>
      <c r="D136" s="3"/>
      <c r="E136" s="2"/>
      <c r="F136" s="1"/>
      <c r="G136" s="4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2"/>
      <c r="AA136" s="2"/>
      <c r="AB136" s="2"/>
      <c r="AC136" s="2"/>
      <c r="AD136" s="2"/>
      <c r="AE136" s="2"/>
      <c r="AF136" s="2"/>
      <c r="AG136" s="2"/>
      <c r="AH136" s="2"/>
    </row>
    <row r="137" ht="12.75" customHeight="1">
      <c r="A137" s="1"/>
      <c r="B137" s="2"/>
      <c r="C137" s="2"/>
      <c r="D137" s="3"/>
      <c r="E137" s="2"/>
      <c r="F137" s="1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2"/>
      <c r="AA137" s="2"/>
      <c r="AB137" s="2"/>
      <c r="AC137" s="2"/>
      <c r="AD137" s="2"/>
      <c r="AE137" s="2"/>
      <c r="AF137" s="2"/>
      <c r="AG137" s="2"/>
      <c r="AH137" s="2"/>
    </row>
    <row r="138" ht="12.75" customHeight="1">
      <c r="A138" s="1"/>
      <c r="B138" s="2"/>
      <c r="C138" s="2"/>
      <c r="D138" s="3"/>
      <c r="E138" s="2"/>
      <c r="F138" s="1"/>
      <c r="G138" s="4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2"/>
      <c r="AA138" s="2"/>
      <c r="AB138" s="2"/>
      <c r="AC138" s="2"/>
      <c r="AD138" s="2"/>
      <c r="AE138" s="2"/>
      <c r="AF138" s="2"/>
      <c r="AG138" s="2"/>
      <c r="AH138" s="2"/>
    </row>
    <row r="139" ht="12.75" customHeight="1">
      <c r="A139" s="1"/>
      <c r="B139" s="2"/>
      <c r="C139" s="2"/>
      <c r="D139" s="3"/>
      <c r="E139" s="2"/>
      <c r="F139" s="1"/>
      <c r="G139" s="4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2"/>
      <c r="AA139" s="2"/>
      <c r="AB139" s="2"/>
      <c r="AC139" s="2"/>
      <c r="AD139" s="2"/>
      <c r="AE139" s="2"/>
      <c r="AF139" s="2"/>
      <c r="AG139" s="2"/>
      <c r="AH139" s="2"/>
    </row>
    <row r="140" ht="12.75" customHeight="1">
      <c r="A140" s="1"/>
      <c r="B140" s="2"/>
      <c r="C140" s="2"/>
      <c r="D140" s="3"/>
      <c r="E140" s="2"/>
      <c r="F140" s="1"/>
      <c r="G140" s="4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2"/>
      <c r="AA140" s="2"/>
      <c r="AB140" s="2"/>
      <c r="AC140" s="2"/>
      <c r="AD140" s="2"/>
      <c r="AE140" s="2"/>
      <c r="AF140" s="2"/>
      <c r="AG140" s="2"/>
      <c r="AH140" s="2"/>
    </row>
    <row r="141" ht="12.75" customHeight="1">
      <c r="A141" s="1"/>
      <c r="B141" s="2"/>
      <c r="C141" s="2"/>
      <c r="D141" s="3"/>
      <c r="E141" s="2"/>
      <c r="F141" s="1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2"/>
      <c r="AA141" s="2"/>
      <c r="AB141" s="2"/>
      <c r="AC141" s="2"/>
      <c r="AD141" s="2"/>
      <c r="AE141" s="2"/>
      <c r="AF141" s="2"/>
      <c r="AG141" s="2"/>
      <c r="AH141" s="2"/>
    </row>
    <row r="142" ht="12.75" customHeight="1">
      <c r="A142" s="1"/>
      <c r="B142" s="2"/>
      <c r="C142" s="2"/>
      <c r="D142" s="3"/>
      <c r="E142" s="2"/>
      <c r="F142" s="1"/>
      <c r="G142" s="4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2"/>
      <c r="AA142" s="2"/>
      <c r="AB142" s="2"/>
      <c r="AC142" s="2"/>
      <c r="AD142" s="2"/>
      <c r="AE142" s="2"/>
      <c r="AF142" s="2"/>
      <c r="AG142" s="2"/>
      <c r="AH142" s="2"/>
    </row>
    <row r="143" ht="12.75" customHeight="1">
      <c r="A143" s="1"/>
      <c r="B143" s="2"/>
      <c r="C143" s="2"/>
      <c r="D143" s="3"/>
      <c r="E143" s="2"/>
      <c r="F143" s="1"/>
      <c r="G143" s="4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2"/>
      <c r="AA143" s="2"/>
      <c r="AB143" s="2"/>
      <c r="AC143" s="2"/>
      <c r="AD143" s="2"/>
      <c r="AE143" s="2"/>
      <c r="AF143" s="2"/>
      <c r="AG143" s="2"/>
      <c r="AH143" s="2"/>
    </row>
    <row r="144" ht="12.75" customHeight="1">
      <c r="A144" s="1"/>
      <c r="B144" s="2"/>
      <c r="C144" s="2"/>
      <c r="D144" s="3"/>
      <c r="E144" s="2"/>
      <c r="F144" s="1"/>
      <c r="G144" s="4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2"/>
      <c r="AA144" s="2"/>
      <c r="AB144" s="2"/>
      <c r="AC144" s="2"/>
      <c r="AD144" s="2"/>
      <c r="AE144" s="2"/>
      <c r="AF144" s="2"/>
      <c r="AG144" s="2"/>
      <c r="AH144" s="2"/>
    </row>
    <row r="145" ht="12.75" customHeight="1">
      <c r="A145" s="1"/>
      <c r="B145" s="2"/>
      <c r="C145" s="2"/>
      <c r="D145" s="3"/>
      <c r="E145" s="2"/>
      <c r="F145" s="1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2"/>
      <c r="AA145" s="2"/>
      <c r="AB145" s="2"/>
      <c r="AC145" s="2"/>
      <c r="AD145" s="2"/>
      <c r="AE145" s="2"/>
      <c r="AF145" s="2"/>
      <c r="AG145" s="2"/>
      <c r="AH145" s="2"/>
    </row>
    <row r="146" ht="12.75" customHeight="1">
      <c r="A146" s="1"/>
      <c r="B146" s="2"/>
      <c r="C146" s="2"/>
      <c r="D146" s="3"/>
      <c r="E146" s="2"/>
      <c r="F146" s="1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2"/>
      <c r="AA146" s="2"/>
      <c r="AB146" s="2"/>
      <c r="AC146" s="2"/>
      <c r="AD146" s="2"/>
      <c r="AE146" s="2"/>
      <c r="AF146" s="2"/>
      <c r="AG146" s="2"/>
      <c r="AH146" s="2"/>
    </row>
    <row r="147" ht="12.75" customHeight="1">
      <c r="A147" s="1"/>
      <c r="B147" s="2"/>
      <c r="C147" s="2"/>
      <c r="D147" s="3"/>
      <c r="E147" s="2"/>
      <c r="F147" s="1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2"/>
      <c r="AA147" s="2"/>
      <c r="AB147" s="2"/>
      <c r="AC147" s="2"/>
      <c r="AD147" s="2"/>
      <c r="AE147" s="2"/>
      <c r="AF147" s="2"/>
      <c r="AG147" s="2"/>
      <c r="AH147" s="2"/>
    </row>
    <row r="148" ht="12.75" customHeight="1">
      <c r="A148" s="1"/>
      <c r="B148" s="2"/>
      <c r="C148" s="2"/>
      <c r="D148" s="3"/>
      <c r="E148" s="2"/>
      <c r="F148" s="1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2"/>
      <c r="AA148" s="2"/>
      <c r="AB148" s="2"/>
      <c r="AC148" s="2"/>
      <c r="AD148" s="2"/>
      <c r="AE148" s="2"/>
      <c r="AF148" s="2"/>
      <c r="AG148" s="2"/>
      <c r="AH148" s="2"/>
    </row>
    <row r="149" ht="12.75" customHeight="1">
      <c r="A149" s="1"/>
      <c r="B149" s="2"/>
      <c r="C149" s="2"/>
      <c r="D149" s="3"/>
      <c r="E149" s="2"/>
      <c r="F149" s="1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2"/>
      <c r="AA149" s="2"/>
      <c r="AB149" s="2"/>
      <c r="AC149" s="2"/>
      <c r="AD149" s="2"/>
      <c r="AE149" s="2"/>
      <c r="AF149" s="2"/>
      <c r="AG149" s="2"/>
      <c r="AH149" s="2"/>
    </row>
    <row r="150" ht="12.75" customHeight="1">
      <c r="A150" s="1"/>
      <c r="B150" s="2"/>
      <c r="C150" s="2"/>
      <c r="D150" s="3"/>
      <c r="E150" s="2"/>
      <c r="F150" s="1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2"/>
      <c r="AA150" s="2"/>
      <c r="AB150" s="2"/>
      <c r="AC150" s="2"/>
      <c r="AD150" s="2"/>
      <c r="AE150" s="2"/>
      <c r="AF150" s="2"/>
      <c r="AG150" s="2"/>
      <c r="AH150" s="2"/>
    </row>
    <row r="151" ht="12.75" customHeight="1">
      <c r="A151" s="1"/>
      <c r="B151" s="2"/>
      <c r="C151" s="2"/>
      <c r="D151" s="3"/>
      <c r="E151" s="2"/>
      <c r="F151" s="1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2"/>
      <c r="AA151" s="2"/>
      <c r="AB151" s="2"/>
      <c r="AC151" s="2"/>
      <c r="AD151" s="2"/>
      <c r="AE151" s="2"/>
      <c r="AF151" s="2"/>
      <c r="AG151" s="2"/>
      <c r="AH151" s="2"/>
    </row>
    <row r="152" ht="12.75" customHeight="1">
      <c r="A152" s="1"/>
      <c r="B152" s="2"/>
      <c r="C152" s="2"/>
      <c r="D152" s="3"/>
      <c r="E152" s="2"/>
      <c r="F152" s="1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2"/>
      <c r="AA152" s="2"/>
      <c r="AB152" s="2"/>
      <c r="AC152" s="2"/>
      <c r="AD152" s="2"/>
      <c r="AE152" s="2"/>
      <c r="AF152" s="2"/>
      <c r="AG152" s="2"/>
      <c r="AH152" s="2"/>
    </row>
    <row r="153" ht="12.75" customHeight="1">
      <c r="A153" s="1"/>
      <c r="B153" s="2"/>
      <c r="C153" s="2"/>
      <c r="D153" s="3"/>
      <c r="E153" s="2"/>
      <c r="F153" s="1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2"/>
      <c r="AA153" s="2"/>
      <c r="AB153" s="2"/>
      <c r="AC153" s="2"/>
      <c r="AD153" s="2"/>
      <c r="AE153" s="2"/>
      <c r="AF153" s="2"/>
      <c r="AG153" s="2"/>
      <c r="AH153" s="2"/>
    </row>
    <row r="154" ht="12.75" customHeight="1">
      <c r="A154" s="1"/>
      <c r="B154" s="2"/>
      <c r="C154" s="2"/>
      <c r="D154" s="3"/>
      <c r="E154" s="2"/>
      <c r="F154" s="1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2"/>
      <c r="AA154" s="2"/>
      <c r="AB154" s="2"/>
      <c r="AC154" s="2"/>
      <c r="AD154" s="2"/>
      <c r="AE154" s="2"/>
      <c r="AF154" s="2"/>
      <c r="AG154" s="2"/>
      <c r="AH154" s="2"/>
    </row>
    <row r="155" ht="12.75" customHeight="1">
      <c r="A155" s="1"/>
      <c r="B155" s="2"/>
      <c r="C155" s="2"/>
      <c r="D155" s="3"/>
      <c r="E155" s="2"/>
      <c r="F155" s="1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2"/>
      <c r="AA155" s="2"/>
      <c r="AB155" s="2"/>
      <c r="AC155" s="2"/>
      <c r="AD155" s="2"/>
      <c r="AE155" s="2"/>
      <c r="AF155" s="2"/>
      <c r="AG155" s="2"/>
      <c r="AH155" s="2"/>
    </row>
    <row r="156" ht="12.75" customHeight="1">
      <c r="A156" s="1"/>
      <c r="B156" s="2"/>
      <c r="C156" s="2"/>
      <c r="D156" s="3"/>
      <c r="E156" s="2"/>
      <c r="F156" s="1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2"/>
      <c r="AA156" s="2"/>
      <c r="AB156" s="2"/>
      <c r="AC156" s="2"/>
      <c r="AD156" s="2"/>
      <c r="AE156" s="2"/>
      <c r="AF156" s="2"/>
      <c r="AG156" s="2"/>
      <c r="AH156" s="2"/>
    </row>
    <row r="157" ht="12.75" customHeight="1">
      <c r="A157" s="1"/>
      <c r="B157" s="2"/>
      <c r="C157" s="2"/>
      <c r="D157" s="3"/>
      <c r="E157" s="2"/>
      <c r="F157" s="1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2"/>
      <c r="AA157" s="2"/>
      <c r="AB157" s="2"/>
      <c r="AC157" s="2"/>
      <c r="AD157" s="2"/>
      <c r="AE157" s="2"/>
      <c r="AF157" s="2"/>
      <c r="AG157" s="2"/>
      <c r="AH157" s="2"/>
    </row>
    <row r="158" ht="12.75" customHeight="1">
      <c r="A158" s="1"/>
      <c r="B158" s="2"/>
      <c r="C158" s="2"/>
      <c r="D158" s="3"/>
      <c r="E158" s="2"/>
      <c r="F158" s="1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2"/>
      <c r="AA158" s="2"/>
      <c r="AB158" s="2"/>
      <c r="AC158" s="2"/>
      <c r="AD158" s="2"/>
      <c r="AE158" s="2"/>
      <c r="AF158" s="2"/>
      <c r="AG158" s="2"/>
      <c r="AH158" s="2"/>
    </row>
    <row r="159" ht="12.75" customHeight="1">
      <c r="A159" s="1"/>
      <c r="B159" s="2"/>
      <c r="C159" s="2"/>
      <c r="D159" s="3"/>
      <c r="E159" s="2"/>
      <c r="F159" s="1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2"/>
      <c r="AA159" s="2"/>
      <c r="AB159" s="2"/>
      <c r="AC159" s="2"/>
      <c r="AD159" s="2"/>
      <c r="AE159" s="2"/>
      <c r="AF159" s="2"/>
      <c r="AG159" s="2"/>
      <c r="AH159" s="2"/>
    </row>
    <row r="160" ht="12.75" customHeight="1">
      <c r="A160" s="1"/>
      <c r="B160" s="2"/>
      <c r="C160" s="2"/>
      <c r="D160" s="3"/>
      <c r="E160" s="2"/>
      <c r="F160" s="1"/>
      <c r="G160" s="4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2"/>
      <c r="AA160" s="2"/>
      <c r="AB160" s="2"/>
      <c r="AC160" s="2"/>
      <c r="AD160" s="2"/>
      <c r="AE160" s="2"/>
      <c r="AF160" s="2"/>
      <c r="AG160" s="2"/>
      <c r="AH160" s="2"/>
    </row>
    <row r="161" ht="12.75" customHeight="1">
      <c r="A161" s="1"/>
      <c r="B161" s="2"/>
      <c r="C161" s="2"/>
      <c r="D161" s="3"/>
      <c r="E161" s="2"/>
      <c r="F161" s="1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2"/>
      <c r="AA161" s="2"/>
      <c r="AB161" s="2"/>
      <c r="AC161" s="2"/>
      <c r="AD161" s="2"/>
      <c r="AE161" s="2"/>
      <c r="AF161" s="2"/>
      <c r="AG161" s="2"/>
      <c r="AH161" s="2"/>
    </row>
    <row r="162" ht="12.75" customHeight="1">
      <c r="A162" s="1"/>
      <c r="B162" s="2"/>
      <c r="C162" s="2"/>
      <c r="D162" s="3"/>
      <c r="E162" s="2"/>
      <c r="F162" s="1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2"/>
      <c r="AA162" s="2"/>
      <c r="AB162" s="2"/>
      <c r="AC162" s="2"/>
      <c r="AD162" s="2"/>
      <c r="AE162" s="2"/>
      <c r="AF162" s="2"/>
      <c r="AG162" s="2"/>
      <c r="AH162" s="2"/>
    </row>
    <row r="163" ht="12.75" customHeight="1">
      <c r="A163" s="1"/>
      <c r="B163" s="2"/>
      <c r="C163" s="2"/>
      <c r="D163" s="3"/>
      <c r="E163" s="2"/>
      <c r="F163" s="1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2"/>
      <c r="AA163" s="2"/>
      <c r="AB163" s="2"/>
      <c r="AC163" s="2"/>
      <c r="AD163" s="2"/>
      <c r="AE163" s="2"/>
      <c r="AF163" s="2"/>
      <c r="AG163" s="2"/>
      <c r="AH163" s="2"/>
    </row>
    <row r="164" ht="12.75" customHeight="1">
      <c r="A164" s="1"/>
      <c r="B164" s="2"/>
      <c r="C164" s="2"/>
      <c r="D164" s="3"/>
      <c r="E164" s="2"/>
      <c r="F164" s="1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2"/>
      <c r="AA164" s="2"/>
      <c r="AB164" s="2"/>
      <c r="AC164" s="2"/>
      <c r="AD164" s="2"/>
      <c r="AE164" s="2"/>
      <c r="AF164" s="2"/>
      <c r="AG164" s="2"/>
      <c r="AH164" s="2"/>
    </row>
    <row r="165" ht="12.75" customHeight="1">
      <c r="A165" s="1"/>
      <c r="B165" s="2"/>
      <c r="C165" s="2"/>
      <c r="D165" s="3"/>
      <c r="E165" s="2"/>
      <c r="F165" s="1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2"/>
      <c r="AA165" s="2"/>
      <c r="AB165" s="2"/>
      <c r="AC165" s="2"/>
      <c r="AD165" s="2"/>
      <c r="AE165" s="2"/>
      <c r="AF165" s="2"/>
      <c r="AG165" s="2"/>
      <c r="AH165" s="2"/>
    </row>
    <row r="166" ht="12.75" customHeight="1">
      <c r="A166" s="1"/>
      <c r="B166" s="2"/>
      <c r="C166" s="2"/>
      <c r="D166" s="3"/>
      <c r="E166" s="2"/>
      <c r="F166" s="1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2"/>
      <c r="AA166" s="2"/>
      <c r="AB166" s="2"/>
      <c r="AC166" s="2"/>
      <c r="AD166" s="2"/>
      <c r="AE166" s="2"/>
      <c r="AF166" s="2"/>
      <c r="AG166" s="2"/>
      <c r="AH166" s="2"/>
    </row>
    <row r="167" ht="12.75" customHeight="1">
      <c r="A167" s="1"/>
      <c r="B167" s="2"/>
      <c r="C167" s="2"/>
      <c r="D167" s="3"/>
      <c r="E167" s="2"/>
      <c r="F167" s="1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2"/>
      <c r="AA167" s="2"/>
      <c r="AB167" s="2"/>
      <c r="AC167" s="2"/>
      <c r="AD167" s="2"/>
      <c r="AE167" s="2"/>
      <c r="AF167" s="2"/>
      <c r="AG167" s="2"/>
      <c r="AH167" s="2"/>
    </row>
    <row r="168" ht="12.75" customHeight="1">
      <c r="A168" s="1"/>
      <c r="B168" s="2"/>
      <c r="C168" s="2"/>
      <c r="D168" s="3"/>
      <c r="E168" s="2"/>
      <c r="F168" s="1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2"/>
      <c r="AA168" s="2"/>
      <c r="AB168" s="2"/>
      <c r="AC168" s="2"/>
      <c r="AD168" s="2"/>
      <c r="AE168" s="2"/>
      <c r="AF168" s="2"/>
      <c r="AG168" s="2"/>
      <c r="AH168" s="2"/>
    </row>
    <row r="169" ht="12.75" customHeight="1">
      <c r="A169" s="1"/>
      <c r="B169" s="2"/>
      <c r="C169" s="2"/>
      <c r="D169" s="3"/>
      <c r="E169" s="2"/>
      <c r="F169" s="1"/>
      <c r="G169" s="4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2"/>
      <c r="AA169" s="2"/>
      <c r="AB169" s="2"/>
      <c r="AC169" s="2"/>
      <c r="AD169" s="2"/>
      <c r="AE169" s="2"/>
      <c r="AF169" s="2"/>
      <c r="AG169" s="2"/>
      <c r="AH169" s="2"/>
    </row>
    <row r="170" ht="12.75" customHeight="1">
      <c r="A170" s="1"/>
      <c r="B170" s="2"/>
      <c r="C170" s="2"/>
      <c r="D170" s="3"/>
      <c r="E170" s="2"/>
      <c r="F170" s="1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2"/>
      <c r="AA170" s="2"/>
      <c r="AB170" s="2"/>
      <c r="AC170" s="2"/>
      <c r="AD170" s="2"/>
      <c r="AE170" s="2"/>
      <c r="AF170" s="2"/>
      <c r="AG170" s="2"/>
      <c r="AH170" s="2"/>
    </row>
    <row r="171" ht="12.75" customHeight="1">
      <c r="A171" s="1"/>
      <c r="B171" s="2"/>
      <c r="C171" s="2"/>
      <c r="D171" s="3"/>
      <c r="E171" s="2"/>
      <c r="F171" s="1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2"/>
      <c r="AA171" s="2"/>
      <c r="AB171" s="2"/>
      <c r="AC171" s="2"/>
      <c r="AD171" s="2"/>
      <c r="AE171" s="2"/>
      <c r="AF171" s="2"/>
      <c r="AG171" s="2"/>
      <c r="AH171" s="2"/>
    </row>
    <row r="172" ht="12.75" customHeight="1">
      <c r="A172" s="1"/>
      <c r="B172" s="2"/>
      <c r="C172" s="2"/>
      <c r="D172" s="3"/>
      <c r="E172" s="2"/>
      <c r="F172" s="1"/>
      <c r="G172" s="4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2"/>
      <c r="AA172" s="2"/>
      <c r="AB172" s="2"/>
      <c r="AC172" s="2"/>
      <c r="AD172" s="2"/>
      <c r="AE172" s="2"/>
      <c r="AF172" s="2"/>
      <c r="AG172" s="2"/>
      <c r="AH172" s="2"/>
    </row>
    <row r="173" ht="12.75" customHeight="1">
      <c r="A173" s="1"/>
      <c r="B173" s="2"/>
      <c r="C173" s="2"/>
      <c r="D173" s="3"/>
      <c r="E173" s="2"/>
      <c r="F173" s="1"/>
      <c r="G173" s="4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2"/>
      <c r="AA173" s="2"/>
      <c r="AB173" s="2"/>
      <c r="AC173" s="2"/>
      <c r="AD173" s="2"/>
      <c r="AE173" s="2"/>
      <c r="AF173" s="2"/>
      <c r="AG173" s="2"/>
      <c r="AH173" s="2"/>
    </row>
    <row r="174" ht="12.75" customHeight="1">
      <c r="A174" s="1"/>
      <c r="B174" s="2"/>
      <c r="C174" s="2"/>
      <c r="D174" s="3"/>
      <c r="E174" s="2"/>
      <c r="F174" s="1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2"/>
      <c r="AA174" s="2"/>
      <c r="AB174" s="2"/>
      <c r="AC174" s="2"/>
      <c r="AD174" s="2"/>
      <c r="AE174" s="2"/>
      <c r="AF174" s="2"/>
      <c r="AG174" s="2"/>
      <c r="AH174" s="2"/>
    </row>
    <row r="175" ht="12.75" customHeight="1">
      <c r="A175" s="1"/>
      <c r="B175" s="2"/>
      <c r="C175" s="2"/>
      <c r="D175" s="3"/>
      <c r="E175" s="2"/>
      <c r="F175" s="1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2"/>
      <c r="AA175" s="2"/>
      <c r="AB175" s="2"/>
      <c r="AC175" s="2"/>
      <c r="AD175" s="2"/>
      <c r="AE175" s="2"/>
      <c r="AF175" s="2"/>
      <c r="AG175" s="2"/>
      <c r="AH175" s="2"/>
    </row>
    <row r="176" ht="12.75" customHeight="1">
      <c r="A176" s="1"/>
      <c r="B176" s="2"/>
      <c r="C176" s="2"/>
      <c r="D176" s="3"/>
      <c r="E176" s="2"/>
      <c r="F176" s="1"/>
      <c r="G176" s="4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2"/>
      <c r="AA176" s="2"/>
      <c r="AB176" s="2"/>
      <c r="AC176" s="2"/>
      <c r="AD176" s="2"/>
      <c r="AE176" s="2"/>
      <c r="AF176" s="2"/>
      <c r="AG176" s="2"/>
      <c r="AH176" s="2"/>
    </row>
    <row r="177" ht="12.75" customHeight="1">
      <c r="A177" s="1"/>
      <c r="B177" s="2"/>
      <c r="C177" s="2"/>
      <c r="D177" s="3"/>
      <c r="E177" s="2"/>
      <c r="F177" s="1"/>
      <c r="G177" s="4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2"/>
      <c r="AA177" s="2"/>
      <c r="AB177" s="2"/>
      <c r="AC177" s="2"/>
      <c r="AD177" s="2"/>
      <c r="AE177" s="2"/>
      <c r="AF177" s="2"/>
      <c r="AG177" s="2"/>
      <c r="AH177" s="2"/>
    </row>
    <row r="178" ht="12.75" customHeight="1">
      <c r="A178" s="1"/>
      <c r="B178" s="2"/>
      <c r="C178" s="2"/>
      <c r="D178" s="3"/>
      <c r="E178" s="2"/>
      <c r="F178" s="1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2"/>
      <c r="AA178" s="2"/>
      <c r="AB178" s="2"/>
      <c r="AC178" s="2"/>
      <c r="AD178" s="2"/>
      <c r="AE178" s="2"/>
      <c r="AF178" s="2"/>
      <c r="AG178" s="2"/>
      <c r="AH178" s="2"/>
    </row>
    <row r="179" ht="12.75" customHeight="1">
      <c r="A179" s="1"/>
      <c r="B179" s="2"/>
      <c r="C179" s="2"/>
      <c r="D179" s="3"/>
      <c r="E179" s="2"/>
      <c r="F179" s="1"/>
      <c r="G179" s="4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2"/>
      <c r="AA179" s="2"/>
      <c r="AB179" s="2"/>
      <c r="AC179" s="2"/>
      <c r="AD179" s="2"/>
      <c r="AE179" s="2"/>
      <c r="AF179" s="2"/>
      <c r="AG179" s="2"/>
      <c r="AH179" s="2"/>
    </row>
    <row r="180" ht="12.75" customHeight="1">
      <c r="A180" s="1"/>
      <c r="B180" s="2"/>
      <c r="C180" s="2"/>
      <c r="D180" s="3"/>
      <c r="E180" s="2"/>
      <c r="F180" s="1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2"/>
      <c r="AA180" s="2"/>
      <c r="AB180" s="2"/>
      <c r="AC180" s="2"/>
      <c r="AD180" s="2"/>
      <c r="AE180" s="2"/>
      <c r="AF180" s="2"/>
      <c r="AG180" s="2"/>
      <c r="AH180" s="2"/>
    </row>
    <row r="181" ht="12.75" customHeight="1">
      <c r="A181" s="1"/>
      <c r="B181" s="2"/>
      <c r="C181" s="2"/>
      <c r="D181" s="3"/>
      <c r="E181" s="2"/>
      <c r="F181" s="1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2"/>
      <c r="AA181" s="2"/>
      <c r="AB181" s="2"/>
      <c r="AC181" s="2"/>
      <c r="AD181" s="2"/>
      <c r="AE181" s="2"/>
      <c r="AF181" s="2"/>
      <c r="AG181" s="2"/>
      <c r="AH181" s="2"/>
    </row>
    <row r="182" ht="12.75" customHeight="1">
      <c r="A182" s="1"/>
      <c r="B182" s="2"/>
      <c r="C182" s="2"/>
      <c r="D182" s="3"/>
      <c r="E182" s="2"/>
      <c r="F182" s="1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2"/>
      <c r="AA182" s="2"/>
      <c r="AB182" s="2"/>
      <c r="AC182" s="2"/>
      <c r="AD182" s="2"/>
      <c r="AE182" s="2"/>
      <c r="AF182" s="2"/>
      <c r="AG182" s="2"/>
      <c r="AH182" s="2"/>
    </row>
    <row r="183" ht="12.75" customHeight="1">
      <c r="A183" s="1"/>
      <c r="B183" s="2"/>
      <c r="C183" s="2"/>
      <c r="D183" s="3"/>
      <c r="E183" s="2"/>
      <c r="F183" s="1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2"/>
      <c r="AA183" s="2"/>
      <c r="AB183" s="2"/>
      <c r="AC183" s="2"/>
      <c r="AD183" s="2"/>
      <c r="AE183" s="2"/>
      <c r="AF183" s="2"/>
      <c r="AG183" s="2"/>
      <c r="AH183" s="2"/>
    </row>
    <row r="184" ht="12.75" customHeight="1">
      <c r="A184" s="1"/>
      <c r="B184" s="2"/>
      <c r="C184" s="2"/>
      <c r="D184" s="3"/>
      <c r="E184" s="2"/>
      <c r="F184" s="1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2"/>
      <c r="AA184" s="2"/>
      <c r="AB184" s="2"/>
      <c r="AC184" s="2"/>
      <c r="AD184" s="2"/>
      <c r="AE184" s="2"/>
      <c r="AF184" s="2"/>
      <c r="AG184" s="2"/>
      <c r="AH184" s="2"/>
    </row>
    <row r="185" ht="12.75" customHeight="1">
      <c r="A185" s="1"/>
      <c r="B185" s="2"/>
      <c r="C185" s="2"/>
      <c r="D185" s="3"/>
      <c r="E185" s="2"/>
      <c r="F185" s="1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2"/>
      <c r="AA185" s="2"/>
      <c r="AB185" s="2"/>
      <c r="AC185" s="2"/>
      <c r="AD185" s="2"/>
      <c r="AE185" s="2"/>
      <c r="AF185" s="2"/>
      <c r="AG185" s="2"/>
      <c r="AH185" s="2"/>
    </row>
    <row r="186" ht="12.75" customHeight="1">
      <c r="A186" s="1"/>
      <c r="B186" s="2"/>
      <c r="C186" s="2"/>
      <c r="D186" s="3"/>
      <c r="E186" s="2"/>
      <c r="F186" s="1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2"/>
      <c r="AA186" s="2"/>
      <c r="AB186" s="2"/>
      <c r="AC186" s="2"/>
      <c r="AD186" s="2"/>
      <c r="AE186" s="2"/>
      <c r="AF186" s="2"/>
      <c r="AG186" s="2"/>
      <c r="AH186" s="2"/>
    </row>
    <row r="187" ht="12.75" customHeight="1">
      <c r="A187" s="1"/>
      <c r="B187" s="2"/>
      <c r="C187" s="2"/>
      <c r="D187" s="3"/>
      <c r="E187" s="2"/>
      <c r="F187" s="1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2"/>
      <c r="AA187" s="2"/>
      <c r="AB187" s="2"/>
      <c r="AC187" s="2"/>
      <c r="AD187" s="2"/>
      <c r="AE187" s="2"/>
      <c r="AF187" s="2"/>
      <c r="AG187" s="2"/>
      <c r="AH187" s="2"/>
    </row>
    <row r="188" ht="12.75" customHeight="1">
      <c r="A188" s="1"/>
      <c r="B188" s="2"/>
      <c r="C188" s="2"/>
      <c r="D188" s="3"/>
      <c r="E188" s="2"/>
      <c r="F188" s="1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2"/>
      <c r="AA188" s="2"/>
      <c r="AB188" s="2"/>
      <c r="AC188" s="2"/>
      <c r="AD188" s="2"/>
      <c r="AE188" s="2"/>
      <c r="AF188" s="2"/>
      <c r="AG188" s="2"/>
      <c r="AH188" s="2"/>
    </row>
    <row r="189" ht="12.75" customHeight="1">
      <c r="A189" s="1"/>
      <c r="B189" s="2"/>
      <c r="C189" s="2"/>
      <c r="D189" s="3"/>
      <c r="E189" s="2"/>
      <c r="F189" s="1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2"/>
      <c r="AA189" s="2"/>
      <c r="AB189" s="2"/>
      <c r="AC189" s="2"/>
      <c r="AD189" s="2"/>
      <c r="AE189" s="2"/>
      <c r="AF189" s="2"/>
      <c r="AG189" s="2"/>
      <c r="AH189" s="2"/>
    </row>
    <row r="190" ht="12.75" customHeight="1">
      <c r="A190" s="1"/>
      <c r="B190" s="2"/>
      <c r="C190" s="2"/>
      <c r="D190" s="3"/>
      <c r="E190" s="2"/>
      <c r="F190" s="1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2"/>
      <c r="AA190" s="2"/>
      <c r="AB190" s="2"/>
      <c r="AC190" s="2"/>
      <c r="AD190" s="2"/>
      <c r="AE190" s="2"/>
      <c r="AF190" s="2"/>
      <c r="AG190" s="2"/>
      <c r="AH190" s="2"/>
    </row>
    <row r="191" ht="12.75" customHeight="1">
      <c r="A191" s="1"/>
      <c r="B191" s="2"/>
      <c r="C191" s="2"/>
      <c r="D191" s="3"/>
      <c r="E191" s="2"/>
      <c r="F191" s="1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2"/>
      <c r="AA191" s="2"/>
      <c r="AB191" s="2"/>
      <c r="AC191" s="2"/>
      <c r="AD191" s="2"/>
      <c r="AE191" s="2"/>
      <c r="AF191" s="2"/>
      <c r="AG191" s="2"/>
      <c r="AH191" s="2"/>
    </row>
    <row r="192" ht="12.75" customHeight="1">
      <c r="A192" s="1"/>
      <c r="B192" s="2"/>
      <c r="C192" s="2"/>
      <c r="D192" s="3"/>
      <c r="E192" s="2"/>
      <c r="F192" s="1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2"/>
      <c r="AA192" s="2"/>
      <c r="AB192" s="2"/>
      <c r="AC192" s="2"/>
      <c r="AD192" s="2"/>
      <c r="AE192" s="2"/>
      <c r="AF192" s="2"/>
      <c r="AG192" s="2"/>
      <c r="AH192" s="2"/>
    </row>
    <row r="193" ht="12.75" customHeight="1">
      <c r="A193" s="1"/>
      <c r="B193" s="2"/>
      <c r="C193" s="2"/>
      <c r="D193" s="3"/>
      <c r="E193" s="2"/>
      <c r="F193" s="1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2"/>
      <c r="AA193" s="2"/>
      <c r="AB193" s="2"/>
      <c r="AC193" s="2"/>
      <c r="AD193" s="2"/>
      <c r="AE193" s="2"/>
      <c r="AF193" s="2"/>
      <c r="AG193" s="2"/>
      <c r="AH193" s="2"/>
    </row>
    <row r="194" ht="12.75" customHeight="1">
      <c r="A194" s="1"/>
      <c r="B194" s="2"/>
      <c r="C194" s="2"/>
      <c r="D194" s="3"/>
      <c r="E194" s="2"/>
      <c r="F194" s="1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2"/>
      <c r="AA194" s="2"/>
      <c r="AB194" s="2"/>
      <c r="AC194" s="2"/>
      <c r="AD194" s="2"/>
      <c r="AE194" s="2"/>
      <c r="AF194" s="2"/>
      <c r="AG194" s="2"/>
      <c r="AH194" s="2"/>
    </row>
    <row r="195" ht="12.75" customHeight="1">
      <c r="A195" s="1"/>
      <c r="B195" s="2"/>
      <c r="C195" s="2"/>
      <c r="D195" s="3"/>
      <c r="E195" s="2"/>
      <c r="F195" s="1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2"/>
      <c r="AA195" s="2"/>
      <c r="AB195" s="2"/>
      <c r="AC195" s="2"/>
      <c r="AD195" s="2"/>
      <c r="AE195" s="2"/>
      <c r="AF195" s="2"/>
      <c r="AG195" s="2"/>
      <c r="AH195" s="2"/>
    </row>
    <row r="196" ht="12.75" customHeight="1">
      <c r="A196" s="1"/>
      <c r="B196" s="2"/>
      <c r="C196" s="2"/>
      <c r="D196" s="3"/>
      <c r="E196" s="2"/>
      <c r="F196" s="1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2"/>
      <c r="AA196" s="2"/>
      <c r="AB196" s="2"/>
      <c r="AC196" s="2"/>
      <c r="AD196" s="2"/>
      <c r="AE196" s="2"/>
      <c r="AF196" s="2"/>
      <c r="AG196" s="2"/>
      <c r="AH196" s="2"/>
    </row>
    <row r="197" ht="12.75" customHeight="1">
      <c r="A197" s="1"/>
      <c r="B197" s="2"/>
      <c r="C197" s="2"/>
      <c r="D197" s="3"/>
      <c r="E197" s="2"/>
      <c r="F197" s="1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2"/>
      <c r="AA197" s="2"/>
      <c r="AB197" s="2"/>
      <c r="AC197" s="2"/>
      <c r="AD197" s="2"/>
      <c r="AE197" s="2"/>
      <c r="AF197" s="2"/>
      <c r="AG197" s="2"/>
      <c r="AH197" s="2"/>
    </row>
    <row r="198" ht="12.75" customHeight="1">
      <c r="A198" s="1"/>
      <c r="B198" s="2"/>
      <c r="C198" s="2"/>
      <c r="D198" s="3"/>
      <c r="E198" s="2"/>
      <c r="F198" s="1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2"/>
      <c r="AA198" s="2"/>
      <c r="AB198" s="2"/>
      <c r="AC198" s="2"/>
      <c r="AD198" s="2"/>
      <c r="AE198" s="2"/>
      <c r="AF198" s="2"/>
      <c r="AG198" s="2"/>
      <c r="AH198" s="2"/>
    </row>
    <row r="199" ht="12.75" customHeight="1">
      <c r="A199" s="1"/>
      <c r="B199" s="2"/>
      <c r="C199" s="2"/>
      <c r="D199" s="3"/>
      <c r="E199" s="2"/>
      <c r="F199" s="1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2"/>
      <c r="AA199" s="2"/>
      <c r="AB199" s="2"/>
      <c r="AC199" s="2"/>
      <c r="AD199" s="2"/>
      <c r="AE199" s="2"/>
      <c r="AF199" s="2"/>
      <c r="AG199" s="2"/>
      <c r="AH199" s="2"/>
    </row>
    <row r="200" ht="12.75" customHeight="1">
      <c r="A200" s="1"/>
      <c r="B200" s="2"/>
      <c r="C200" s="2"/>
      <c r="D200" s="3"/>
      <c r="E200" s="2"/>
      <c r="F200" s="1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2"/>
      <c r="AA200" s="2"/>
      <c r="AB200" s="2"/>
      <c r="AC200" s="2"/>
      <c r="AD200" s="2"/>
      <c r="AE200" s="2"/>
      <c r="AF200" s="2"/>
      <c r="AG200" s="2"/>
      <c r="AH200" s="2"/>
    </row>
    <row r="201" ht="12.75" customHeight="1">
      <c r="A201" s="1"/>
      <c r="B201" s="2"/>
      <c r="C201" s="2"/>
      <c r="D201" s="3"/>
      <c r="E201" s="2"/>
      <c r="F201" s="1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2"/>
      <c r="AA201" s="2"/>
      <c r="AB201" s="2"/>
      <c r="AC201" s="2"/>
      <c r="AD201" s="2"/>
      <c r="AE201" s="2"/>
      <c r="AF201" s="2"/>
      <c r="AG201" s="2"/>
      <c r="AH201" s="2"/>
    </row>
    <row r="202" ht="12.75" customHeight="1">
      <c r="A202" s="1"/>
      <c r="B202" s="2"/>
      <c r="C202" s="2"/>
      <c r="D202" s="3"/>
      <c r="E202" s="2"/>
      <c r="F202" s="1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2"/>
      <c r="AA202" s="2"/>
      <c r="AB202" s="2"/>
      <c r="AC202" s="2"/>
      <c r="AD202" s="2"/>
      <c r="AE202" s="2"/>
      <c r="AF202" s="2"/>
      <c r="AG202" s="2"/>
      <c r="AH202" s="2"/>
    </row>
    <row r="203" ht="12.75" customHeight="1">
      <c r="A203" s="1"/>
      <c r="B203" s="2"/>
      <c r="C203" s="2"/>
      <c r="D203" s="3"/>
      <c r="E203" s="2"/>
      <c r="F203" s="1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2"/>
      <c r="AA203" s="2"/>
      <c r="AB203" s="2"/>
      <c r="AC203" s="2"/>
      <c r="AD203" s="2"/>
      <c r="AE203" s="2"/>
      <c r="AF203" s="2"/>
      <c r="AG203" s="2"/>
      <c r="AH203" s="2"/>
    </row>
    <row r="204" ht="12.75" customHeight="1">
      <c r="A204" s="1"/>
      <c r="B204" s="2"/>
      <c r="C204" s="2"/>
      <c r="D204" s="3"/>
      <c r="E204" s="2"/>
      <c r="F204" s="1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2"/>
      <c r="AA204" s="2"/>
      <c r="AB204" s="2"/>
      <c r="AC204" s="2"/>
      <c r="AD204" s="2"/>
      <c r="AE204" s="2"/>
      <c r="AF204" s="2"/>
      <c r="AG204" s="2"/>
      <c r="AH204" s="2"/>
    </row>
    <row r="205" ht="12.75" customHeight="1">
      <c r="A205" s="1"/>
      <c r="B205" s="2"/>
      <c r="C205" s="2"/>
      <c r="D205" s="3"/>
      <c r="E205" s="2"/>
      <c r="F205" s="1"/>
      <c r="G205" s="4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2"/>
      <c r="AA205" s="2"/>
      <c r="AB205" s="2"/>
      <c r="AC205" s="2"/>
      <c r="AD205" s="2"/>
      <c r="AE205" s="2"/>
      <c r="AF205" s="2"/>
      <c r="AG205" s="2"/>
      <c r="AH205" s="2"/>
    </row>
    <row r="206" ht="12.75" customHeight="1">
      <c r="A206" s="1"/>
      <c r="B206" s="2"/>
      <c r="C206" s="2"/>
      <c r="D206" s="3"/>
      <c r="E206" s="2"/>
      <c r="F206" s="1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2"/>
      <c r="AA206" s="2"/>
      <c r="AB206" s="2"/>
      <c r="AC206" s="2"/>
      <c r="AD206" s="2"/>
      <c r="AE206" s="2"/>
      <c r="AF206" s="2"/>
      <c r="AG206" s="2"/>
      <c r="AH206" s="2"/>
    </row>
    <row r="207" ht="12.75" customHeight="1">
      <c r="A207" s="1"/>
      <c r="B207" s="2"/>
      <c r="C207" s="2"/>
      <c r="D207" s="3"/>
      <c r="E207" s="2"/>
      <c r="F207" s="1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2"/>
      <c r="AA207" s="2"/>
      <c r="AB207" s="2"/>
      <c r="AC207" s="2"/>
      <c r="AD207" s="2"/>
      <c r="AE207" s="2"/>
      <c r="AF207" s="2"/>
      <c r="AG207" s="2"/>
      <c r="AH207" s="2"/>
    </row>
    <row r="208" ht="12.75" customHeight="1">
      <c r="A208" s="1"/>
      <c r="B208" s="2"/>
      <c r="C208" s="2"/>
      <c r="D208" s="3"/>
      <c r="E208" s="2"/>
      <c r="F208" s="1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2"/>
      <c r="AA208" s="2"/>
      <c r="AB208" s="2"/>
      <c r="AC208" s="2"/>
      <c r="AD208" s="2"/>
      <c r="AE208" s="2"/>
      <c r="AF208" s="2"/>
      <c r="AG208" s="2"/>
      <c r="AH208" s="2"/>
    </row>
    <row r="209" ht="12.75" customHeight="1">
      <c r="A209" s="1"/>
      <c r="B209" s="2"/>
      <c r="C209" s="2"/>
      <c r="D209" s="3"/>
      <c r="E209" s="2"/>
      <c r="F209" s="1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2"/>
      <c r="AA209" s="2"/>
      <c r="AB209" s="2"/>
      <c r="AC209" s="2"/>
      <c r="AD209" s="2"/>
      <c r="AE209" s="2"/>
      <c r="AF209" s="2"/>
      <c r="AG209" s="2"/>
      <c r="AH209" s="2"/>
    </row>
    <row r="210" ht="12.75" customHeight="1">
      <c r="A210" s="1"/>
      <c r="B210" s="2"/>
      <c r="C210" s="2"/>
      <c r="D210" s="3"/>
      <c r="E210" s="2"/>
      <c r="F210" s="1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2"/>
      <c r="AA210" s="2"/>
      <c r="AB210" s="2"/>
      <c r="AC210" s="2"/>
      <c r="AD210" s="2"/>
      <c r="AE210" s="2"/>
      <c r="AF210" s="2"/>
      <c r="AG210" s="2"/>
      <c r="AH210" s="2"/>
    </row>
    <row r="211" ht="12.75" customHeight="1">
      <c r="A211" s="1"/>
      <c r="B211" s="2"/>
      <c r="C211" s="2"/>
      <c r="D211" s="3"/>
      <c r="E211" s="2"/>
      <c r="F211" s="1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2"/>
      <c r="AA211" s="2"/>
      <c r="AB211" s="2"/>
      <c r="AC211" s="2"/>
      <c r="AD211" s="2"/>
      <c r="AE211" s="2"/>
      <c r="AF211" s="2"/>
      <c r="AG211" s="2"/>
      <c r="AH211" s="2"/>
    </row>
    <row r="212" ht="12.75" customHeight="1">
      <c r="A212" s="1"/>
      <c r="B212" s="2"/>
      <c r="C212" s="2"/>
      <c r="D212" s="3"/>
      <c r="E212" s="2"/>
      <c r="F212" s="1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2"/>
      <c r="AA212" s="2"/>
      <c r="AB212" s="2"/>
      <c r="AC212" s="2"/>
      <c r="AD212" s="2"/>
      <c r="AE212" s="2"/>
      <c r="AF212" s="2"/>
      <c r="AG212" s="2"/>
      <c r="AH212" s="2"/>
    </row>
    <row r="213" ht="12.75" customHeight="1">
      <c r="A213" s="1"/>
      <c r="B213" s="2"/>
      <c r="C213" s="2"/>
      <c r="D213" s="3"/>
      <c r="E213" s="2"/>
      <c r="F213" s="1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2"/>
      <c r="AA213" s="2"/>
      <c r="AB213" s="2"/>
      <c r="AC213" s="2"/>
      <c r="AD213" s="2"/>
      <c r="AE213" s="2"/>
      <c r="AF213" s="2"/>
      <c r="AG213" s="2"/>
      <c r="AH213" s="2"/>
    </row>
    <row r="214" ht="12.75" customHeight="1">
      <c r="A214" s="1"/>
      <c r="B214" s="2"/>
      <c r="C214" s="2"/>
      <c r="D214" s="3"/>
      <c r="E214" s="2"/>
      <c r="F214" s="1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2"/>
      <c r="AA214" s="2"/>
      <c r="AB214" s="2"/>
      <c r="AC214" s="2"/>
      <c r="AD214" s="2"/>
      <c r="AE214" s="2"/>
      <c r="AF214" s="2"/>
      <c r="AG214" s="2"/>
      <c r="AH214" s="2"/>
    </row>
    <row r="215" ht="12.75" customHeight="1">
      <c r="A215" s="1"/>
      <c r="B215" s="2"/>
      <c r="C215" s="2"/>
      <c r="D215" s="3"/>
      <c r="E215" s="2"/>
      <c r="F215" s="1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2"/>
      <c r="AA215" s="2"/>
      <c r="AB215" s="2"/>
      <c r="AC215" s="2"/>
      <c r="AD215" s="2"/>
      <c r="AE215" s="2"/>
      <c r="AF215" s="2"/>
      <c r="AG215" s="2"/>
      <c r="AH215" s="2"/>
    </row>
    <row r="216" ht="12.75" customHeight="1">
      <c r="A216" s="1"/>
      <c r="B216" s="2"/>
      <c r="C216" s="2"/>
      <c r="D216" s="3"/>
      <c r="E216" s="2"/>
      <c r="F216" s="1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2"/>
      <c r="AA216" s="2"/>
      <c r="AB216" s="2"/>
      <c r="AC216" s="2"/>
      <c r="AD216" s="2"/>
      <c r="AE216" s="2"/>
      <c r="AF216" s="2"/>
      <c r="AG216" s="2"/>
      <c r="AH216" s="2"/>
    </row>
    <row r="217" ht="12.75" customHeight="1">
      <c r="A217" s="1"/>
      <c r="B217" s="2"/>
      <c r="C217" s="2"/>
      <c r="D217" s="3"/>
      <c r="E217" s="2"/>
      <c r="F217" s="1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2"/>
      <c r="AA217" s="2"/>
      <c r="AB217" s="2"/>
      <c r="AC217" s="2"/>
      <c r="AD217" s="2"/>
      <c r="AE217" s="2"/>
      <c r="AF217" s="2"/>
      <c r="AG217" s="2"/>
      <c r="AH217" s="2"/>
    </row>
    <row r="218" ht="12.75" customHeight="1">
      <c r="A218" s="1"/>
      <c r="B218" s="2"/>
      <c r="C218" s="2"/>
      <c r="D218" s="3"/>
      <c r="E218" s="2"/>
      <c r="F218" s="1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2"/>
      <c r="AA218" s="2"/>
      <c r="AB218" s="2"/>
      <c r="AC218" s="2"/>
      <c r="AD218" s="2"/>
      <c r="AE218" s="2"/>
      <c r="AF218" s="2"/>
      <c r="AG218" s="2"/>
      <c r="AH218" s="2"/>
    </row>
    <row r="219" ht="12.75" customHeight="1">
      <c r="A219" s="1"/>
      <c r="B219" s="2"/>
      <c r="C219" s="2"/>
      <c r="D219" s="3"/>
      <c r="E219" s="2"/>
      <c r="F219" s="1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2"/>
      <c r="AA219" s="2"/>
      <c r="AB219" s="2"/>
      <c r="AC219" s="2"/>
      <c r="AD219" s="2"/>
      <c r="AE219" s="2"/>
      <c r="AF219" s="2"/>
      <c r="AG219" s="2"/>
      <c r="AH219" s="2"/>
    </row>
    <row r="220" ht="12.75" customHeight="1">
      <c r="A220" s="1"/>
      <c r="B220" s="2"/>
      <c r="C220" s="2"/>
      <c r="D220" s="3"/>
      <c r="E220" s="2"/>
      <c r="F220" s="1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2"/>
      <c r="AA220" s="2"/>
      <c r="AB220" s="2"/>
      <c r="AC220" s="2"/>
      <c r="AD220" s="2"/>
      <c r="AE220" s="2"/>
      <c r="AF220" s="2"/>
      <c r="AG220" s="2"/>
      <c r="AH220" s="2"/>
    </row>
    <row r="221" ht="12.75" customHeight="1">
      <c r="A221" s="1"/>
      <c r="B221" s="2"/>
      <c r="C221" s="2"/>
      <c r="D221" s="3"/>
      <c r="E221" s="2"/>
      <c r="F221" s="1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2"/>
      <c r="AA221" s="2"/>
      <c r="AB221" s="2"/>
      <c r="AC221" s="2"/>
      <c r="AD221" s="2"/>
      <c r="AE221" s="2"/>
      <c r="AF221" s="2"/>
      <c r="AG221" s="2"/>
      <c r="AH221" s="2"/>
    </row>
    <row r="222" ht="12.75" customHeight="1">
      <c r="A222" s="1"/>
      <c r="B222" s="2"/>
      <c r="C222" s="2"/>
      <c r="D222" s="3"/>
      <c r="E222" s="2"/>
      <c r="F222" s="1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2"/>
      <c r="AA222" s="2"/>
      <c r="AB222" s="2"/>
      <c r="AC222" s="2"/>
      <c r="AD222" s="2"/>
      <c r="AE222" s="2"/>
      <c r="AF222" s="2"/>
      <c r="AG222" s="2"/>
      <c r="AH222" s="2"/>
    </row>
    <row r="223" ht="12.75" customHeight="1">
      <c r="A223" s="1"/>
      <c r="B223" s="2"/>
      <c r="C223" s="2"/>
      <c r="D223" s="3"/>
      <c r="E223" s="2"/>
      <c r="F223" s="1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2"/>
      <c r="AA223" s="2"/>
      <c r="AB223" s="2"/>
      <c r="AC223" s="2"/>
      <c r="AD223" s="2"/>
      <c r="AE223" s="2"/>
      <c r="AF223" s="2"/>
      <c r="AG223" s="2"/>
      <c r="AH223" s="2"/>
    </row>
    <row r="224" ht="12.75" customHeight="1">
      <c r="A224" s="1"/>
      <c r="B224" s="2"/>
      <c r="C224" s="2"/>
      <c r="D224" s="3"/>
      <c r="E224" s="2"/>
      <c r="F224" s="1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2"/>
      <c r="AA224" s="2"/>
      <c r="AB224" s="2"/>
      <c r="AC224" s="2"/>
      <c r="AD224" s="2"/>
      <c r="AE224" s="2"/>
      <c r="AF224" s="2"/>
      <c r="AG224" s="2"/>
      <c r="AH224" s="2"/>
    </row>
    <row r="225" ht="12.75" customHeight="1">
      <c r="A225" s="1"/>
      <c r="B225" s="2"/>
      <c r="C225" s="2"/>
      <c r="D225" s="3"/>
      <c r="E225" s="2"/>
      <c r="F225" s="1"/>
      <c r="G225" s="4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2"/>
      <c r="AA225" s="2"/>
      <c r="AB225" s="2"/>
      <c r="AC225" s="2"/>
      <c r="AD225" s="2"/>
      <c r="AE225" s="2"/>
      <c r="AF225" s="2"/>
      <c r="AG225" s="2"/>
      <c r="AH225" s="2"/>
    </row>
    <row r="226" ht="12.75" customHeight="1">
      <c r="A226" s="1"/>
      <c r="B226" s="2"/>
      <c r="C226" s="2"/>
      <c r="D226" s="3"/>
      <c r="E226" s="2"/>
      <c r="F226" s="1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2"/>
      <c r="AA226" s="2"/>
      <c r="AB226" s="2"/>
      <c r="AC226" s="2"/>
      <c r="AD226" s="2"/>
      <c r="AE226" s="2"/>
      <c r="AF226" s="2"/>
      <c r="AG226" s="2"/>
      <c r="AH226" s="2"/>
    </row>
    <row r="227" ht="12.75" customHeight="1">
      <c r="A227" s="1"/>
      <c r="B227" s="2"/>
      <c r="C227" s="2"/>
      <c r="D227" s="3"/>
      <c r="E227" s="2"/>
      <c r="F227" s="1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2"/>
      <c r="AA227" s="2"/>
      <c r="AB227" s="2"/>
      <c r="AC227" s="2"/>
      <c r="AD227" s="2"/>
      <c r="AE227" s="2"/>
      <c r="AF227" s="2"/>
      <c r="AG227" s="2"/>
      <c r="AH227" s="2"/>
    </row>
    <row r="228" ht="12.75" customHeight="1">
      <c r="A228" s="1"/>
      <c r="B228" s="2"/>
      <c r="C228" s="2"/>
      <c r="D228" s="3"/>
      <c r="E228" s="2"/>
      <c r="F228" s="1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2"/>
      <c r="AA228" s="2"/>
      <c r="AB228" s="2"/>
      <c r="AC228" s="2"/>
      <c r="AD228" s="2"/>
      <c r="AE228" s="2"/>
      <c r="AF228" s="2"/>
      <c r="AG228" s="2"/>
      <c r="AH228" s="2"/>
    </row>
    <row r="229" ht="12.75" customHeight="1">
      <c r="A229" s="1"/>
      <c r="B229" s="2"/>
      <c r="C229" s="2"/>
      <c r="D229" s="3"/>
      <c r="E229" s="2"/>
      <c r="F229" s="1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2"/>
      <c r="AA229" s="2"/>
      <c r="AB229" s="2"/>
      <c r="AC229" s="2"/>
      <c r="AD229" s="2"/>
      <c r="AE229" s="2"/>
      <c r="AF229" s="2"/>
      <c r="AG229" s="2"/>
      <c r="AH229" s="2"/>
    </row>
    <row r="230" ht="12.75" customHeight="1">
      <c r="A230" s="1"/>
      <c r="B230" s="2"/>
      <c r="C230" s="2"/>
      <c r="D230" s="3"/>
      <c r="E230" s="2"/>
      <c r="F230" s="1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2"/>
      <c r="AA230" s="2"/>
      <c r="AB230" s="2"/>
      <c r="AC230" s="2"/>
      <c r="AD230" s="2"/>
      <c r="AE230" s="2"/>
      <c r="AF230" s="2"/>
      <c r="AG230" s="2"/>
      <c r="AH230" s="2"/>
    </row>
    <row r="231" ht="12.75" customHeight="1">
      <c r="A231" s="1"/>
      <c r="B231" s="2"/>
      <c r="C231" s="2"/>
      <c r="D231" s="3"/>
      <c r="E231" s="2"/>
      <c r="F231" s="1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2"/>
      <c r="AA231" s="2"/>
      <c r="AB231" s="2"/>
      <c r="AC231" s="2"/>
      <c r="AD231" s="2"/>
      <c r="AE231" s="2"/>
      <c r="AF231" s="2"/>
      <c r="AG231" s="2"/>
      <c r="AH231" s="2"/>
    </row>
    <row r="232" ht="12.75" customHeight="1">
      <c r="A232" s="1"/>
      <c r="B232" s="2"/>
      <c r="C232" s="2"/>
      <c r="D232" s="3"/>
      <c r="E232" s="2"/>
      <c r="F232" s="1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2"/>
      <c r="AA232" s="2"/>
      <c r="AB232" s="2"/>
      <c r="AC232" s="2"/>
      <c r="AD232" s="2"/>
      <c r="AE232" s="2"/>
      <c r="AF232" s="2"/>
      <c r="AG232" s="2"/>
      <c r="AH232" s="2"/>
    </row>
    <row r="233" ht="12.75" customHeight="1">
      <c r="A233" s="1"/>
      <c r="B233" s="2"/>
      <c r="C233" s="2"/>
      <c r="D233" s="3"/>
      <c r="E233" s="2"/>
      <c r="F233" s="1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2"/>
      <c r="AA233" s="2"/>
      <c r="AB233" s="2"/>
      <c r="AC233" s="2"/>
      <c r="AD233" s="2"/>
      <c r="AE233" s="2"/>
      <c r="AF233" s="2"/>
      <c r="AG233" s="2"/>
      <c r="AH233" s="2"/>
    </row>
    <row r="234" ht="12.75" customHeight="1">
      <c r="A234" s="1"/>
      <c r="B234" s="2"/>
      <c r="C234" s="2"/>
      <c r="D234" s="3"/>
      <c r="E234" s="2"/>
      <c r="F234" s="1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2"/>
      <c r="AA234" s="2"/>
      <c r="AB234" s="2"/>
      <c r="AC234" s="2"/>
      <c r="AD234" s="2"/>
      <c r="AE234" s="2"/>
      <c r="AF234" s="2"/>
      <c r="AG234" s="2"/>
      <c r="AH234" s="2"/>
    </row>
    <row r="235" ht="12.75" customHeight="1">
      <c r="A235" s="1"/>
      <c r="B235" s="2"/>
      <c r="C235" s="2"/>
      <c r="D235" s="3"/>
      <c r="E235" s="2"/>
      <c r="F235" s="1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2"/>
      <c r="AA235" s="2"/>
      <c r="AB235" s="2"/>
      <c r="AC235" s="2"/>
      <c r="AD235" s="2"/>
      <c r="AE235" s="2"/>
      <c r="AF235" s="2"/>
      <c r="AG235" s="2"/>
      <c r="AH235" s="2"/>
    </row>
    <row r="236" ht="12.75" customHeight="1">
      <c r="A236" s="1"/>
      <c r="B236" s="2"/>
      <c r="C236" s="2"/>
      <c r="D236" s="3"/>
      <c r="E236" s="2"/>
      <c r="F236" s="1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2"/>
      <c r="AA236" s="2"/>
      <c r="AB236" s="2"/>
      <c r="AC236" s="2"/>
      <c r="AD236" s="2"/>
      <c r="AE236" s="2"/>
      <c r="AF236" s="2"/>
      <c r="AG236" s="2"/>
      <c r="AH236" s="2"/>
    </row>
    <row r="237" ht="12.75" customHeight="1">
      <c r="A237" s="1"/>
      <c r="B237" s="2"/>
      <c r="C237" s="2"/>
      <c r="D237" s="3"/>
      <c r="E237" s="2"/>
      <c r="F237" s="1"/>
      <c r="G237" s="4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17:G21"/>
    <mergeCell ref="H17:H21"/>
    <mergeCell ref="I17:N17"/>
    <mergeCell ref="O17:X1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8" width="8.14"/>
    <col customWidth="1" min="9" max="9" width="7.14"/>
    <col customWidth="1" min="10" max="10" width="5.71"/>
    <col customWidth="1" min="11" max="11" width="7.14"/>
    <col customWidth="1" min="12" max="12" width="5.71"/>
    <col customWidth="1" min="13" max="13" width="7.14"/>
    <col customWidth="1" min="14" max="14" width="5.71"/>
    <col customWidth="1" min="15" max="15" width="7.14"/>
    <col customWidth="1" min="16" max="16" width="5.71"/>
    <col customWidth="1" min="17" max="17" width="7.14"/>
    <col customWidth="1" min="18" max="18" width="5.71"/>
    <col customWidth="1" min="19" max="19" width="7.14"/>
    <col customWidth="1" min="20" max="20" width="5.71"/>
    <col customWidth="1" min="21" max="21" width="7.14"/>
    <col customWidth="1" min="22" max="22" width="5.71"/>
    <col customWidth="1" min="23" max="23" width="7.14"/>
    <col customWidth="1" min="24" max="25" width="5.71"/>
    <col customWidth="1" hidden="1" min="26" max="34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4"/>
      <c r="I1" s="3">
        <v>1.0</v>
      </c>
      <c r="J1" s="3">
        <f>VLOOKUP($F1,'Grille points'!$D$3:$N$16,VLOOKUP(I$18,'Paramètres compétitions'!$B$31:$W$38,14,FALSE)+1,FALSE)</f>
        <v>450</v>
      </c>
      <c r="K1" s="3">
        <v>1.0</v>
      </c>
      <c r="L1" s="3">
        <f>VLOOKUP($F1,'Grille points'!$D$3:$N$16,VLOOKUP(K$18,'Paramètres compétitions'!$B$31:$W$38,14,FALSE)+1,FALSE)</f>
        <v>450</v>
      </c>
      <c r="M1" s="3">
        <v>1.0</v>
      </c>
      <c r="N1" s="3">
        <f>VLOOKUP($F1,'Grille points'!$D$3:$N$16,VLOOKUP(M$18,'Paramètres compétitions'!$B$31:$W$38,14,FALSE)+1,FALSE)</f>
        <v>450</v>
      </c>
      <c r="O1" s="3">
        <v>1.0</v>
      </c>
      <c r="P1" s="3">
        <f>VLOOKUP($F1,'Grille points'!$D$3:$N$16,VLOOKUP(O$18,'Paramètres compétitions'!$B$31:$W$38,14,FALSE)+1,FALSE)</f>
        <v>1000</v>
      </c>
      <c r="Q1" s="3">
        <v>1.0</v>
      </c>
      <c r="R1" s="3">
        <f>VLOOKUP($F1,'Grille points'!$D$3:$N$16,VLOOKUP(Q$18,'Paramètres compétitions'!$B$31:$W$38,14,FALSE)+1,FALSE)</f>
        <v>1000</v>
      </c>
      <c r="S1" s="3">
        <v>1.0</v>
      </c>
      <c r="T1" s="3">
        <f>VLOOKUP($F1,'Grille points'!$D$3:$N$16,VLOOKUP(S$18,'Paramètres compétitions'!$B$31:$W$38,14,FALSE)+1,FALSE)</f>
        <v>675</v>
      </c>
      <c r="U1" s="3">
        <v>1.0</v>
      </c>
      <c r="V1" s="3">
        <f>VLOOKUP($F1,'Grille points'!$D$3:$N$16,VLOOKUP(U$18,'Paramètres compétitions'!$B$31:$W$38,14,FALSE)+1,FALSE)</f>
        <v>1000</v>
      </c>
      <c r="W1" s="3">
        <v>1.0</v>
      </c>
      <c r="X1" s="3">
        <f>VLOOKUP($F1,'Grille points'!$D$3:$N$16,VLOOKUP(W$18,'Paramètres compétitions'!$B$31:$W$38,14,FALSE)+1,FALSE)</f>
        <v>675</v>
      </c>
      <c r="Y1" s="3"/>
      <c r="Z1" s="2"/>
      <c r="AA1" s="2"/>
      <c r="AB1" s="2"/>
      <c r="AC1" s="2"/>
      <c r="AD1" s="2"/>
      <c r="AE1" s="2"/>
      <c r="AF1" s="2"/>
      <c r="AG1" s="2"/>
      <c r="AH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4"/>
      <c r="I2" s="3">
        <v>5.0</v>
      </c>
      <c r="J2" s="3">
        <f>VLOOKUP($F2,'Grille points'!$D$3:$N$16,VLOOKUP(I$18,'Paramètres compétitions'!$B$31:$W$38,14,FALSE)+1,FALSE)</f>
        <v>300</v>
      </c>
      <c r="K2" s="3">
        <v>5.0</v>
      </c>
      <c r="L2" s="3">
        <f>VLOOKUP($F2,'Grille points'!$D$3:$N$16,VLOOKUP(K$18,'Paramètres compétitions'!$B$31:$W$38,14,FALSE)+1,FALSE)</f>
        <v>300</v>
      </c>
      <c r="M2" s="3">
        <v>5.0</v>
      </c>
      <c r="N2" s="3">
        <f>VLOOKUP($F2,'Grille points'!$D$3:$N$16,VLOOKUP(M$18,'Paramètres compétitions'!$B$31:$W$38,14,FALSE)+1,FALSE)</f>
        <v>300</v>
      </c>
      <c r="O2" s="3">
        <v>5.0</v>
      </c>
      <c r="P2" s="3">
        <f>VLOOKUP($F2,'Grille points'!$D$3:$N$16,VLOOKUP(O$18,'Paramètres compétitions'!$B$31:$W$38,14,FALSE)+1,FALSE)</f>
        <v>675</v>
      </c>
      <c r="Q2" s="3">
        <v>5.0</v>
      </c>
      <c r="R2" s="3">
        <f>VLOOKUP($F2,'Grille points'!$D$3:$N$16,VLOOKUP(Q$18,'Paramètres compétitions'!$B$31:$W$38,14,FALSE)+1,FALSE)</f>
        <v>675</v>
      </c>
      <c r="S2" s="3">
        <v>5.0</v>
      </c>
      <c r="T2" s="3">
        <f>VLOOKUP($F2,'Grille points'!$D$3:$N$16,VLOOKUP(S$18,'Paramètres compétitions'!$B$31:$W$38,14,FALSE)+1,FALSE)</f>
        <v>450</v>
      </c>
      <c r="U2" s="3">
        <v>5.0</v>
      </c>
      <c r="V2" s="3">
        <f>VLOOKUP($F2,'Grille points'!$D$3:$N$16,VLOOKUP(U$18,'Paramètres compétitions'!$B$31:$W$38,14,FALSE)+1,FALSE)</f>
        <v>675</v>
      </c>
      <c r="W2" s="3">
        <v>5.0</v>
      </c>
      <c r="X2" s="3">
        <f>VLOOKUP($F2,'Grille points'!$D$3:$N$16,VLOOKUP(W$18,'Paramètres compétitions'!$B$31:$W$38,14,FALSE)+1,FALSE)</f>
        <v>450</v>
      </c>
      <c r="Y2" s="3"/>
      <c r="Z2" s="2"/>
      <c r="AA2" s="2"/>
      <c r="AB2" s="2"/>
      <c r="AC2" s="2"/>
      <c r="AD2" s="2"/>
      <c r="AE2" s="2"/>
      <c r="AF2" s="2"/>
      <c r="AG2" s="2"/>
      <c r="AH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4"/>
      <c r="I3" s="3">
        <v>9.0</v>
      </c>
      <c r="J3" s="3">
        <f>VLOOKUP($F3,'Grille points'!$D$3:$N$16,VLOOKUP(I$18,'Paramètres compétitions'!$B$31:$W$38,14,FALSE)+1,FALSE)</f>
        <v>200</v>
      </c>
      <c r="K3" s="3">
        <v>9.0</v>
      </c>
      <c r="L3" s="3">
        <f>VLOOKUP($F3,'Grille points'!$D$3:$N$16,VLOOKUP(K$18,'Paramètres compétitions'!$B$31:$W$38,14,FALSE)+1,FALSE)</f>
        <v>200</v>
      </c>
      <c r="M3" s="3">
        <v>9.0</v>
      </c>
      <c r="N3" s="3">
        <f>VLOOKUP($F3,'Grille points'!$D$3:$N$16,VLOOKUP(M$18,'Paramètres compétitions'!$B$31:$W$38,14,FALSE)+1,FALSE)</f>
        <v>200</v>
      </c>
      <c r="O3" s="3">
        <v>9.0</v>
      </c>
      <c r="P3" s="3">
        <f>VLOOKUP($F3,'Grille points'!$D$3:$N$16,VLOOKUP(O$18,'Paramètres compétitions'!$B$31:$W$38,14,FALSE)+1,FALSE)</f>
        <v>450</v>
      </c>
      <c r="Q3" s="3">
        <v>9.0</v>
      </c>
      <c r="R3" s="3">
        <f>VLOOKUP($F3,'Grille points'!$D$3:$N$16,VLOOKUP(Q$18,'Paramètres compétitions'!$B$31:$W$38,14,FALSE)+1,FALSE)</f>
        <v>450</v>
      </c>
      <c r="S3" s="3">
        <v>9.0</v>
      </c>
      <c r="T3" s="3">
        <f>VLOOKUP($F3,'Grille points'!$D$3:$N$16,VLOOKUP(S$18,'Paramètres compétitions'!$B$31:$W$38,14,FALSE)+1,FALSE)</f>
        <v>300</v>
      </c>
      <c r="U3" s="3">
        <v>9.0</v>
      </c>
      <c r="V3" s="3">
        <f>VLOOKUP($F3,'Grille points'!$D$3:$N$16,VLOOKUP(U$18,'Paramètres compétitions'!$B$31:$W$38,14,FALSE)+1,FALSE)</f>
        <v>450</v>
      </c>
      <c r="W3" s="3">
        <v>9.0</v>
      </c>
      <c r="X3" s="3">
        <f>VLOOKUP($F3,'Grille points'!$D$3:$N$16,VLOOKUP(W$18,'Paramètres compétitions'!$B$31:$W$38,14,FALSE)+1,FALSE)</f>
        <v>300</v>
      </c>
      <c r="Y3" s="3"/>
      <c r="Z3" s="2"/>
      <c r="AA3" s="2"/>
      <c r="AB3" s="2"/>
      <c r="AC3" s="2"/>
      <c r="AD3" s="2"/>
      <c r="AE3" s="2"/>
      <c r="AF3" s="2"/>
      <c r="AG3" s="2"/>
      <c r="AH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4"/>
      <c r="I4" s="3">
        <v>13.0</v>
      </c>
      <c r="J4" s="3">
        <f>VLOOKUP($F4,'Grille points'!$D$3:$N$16,VLOOKUP(I$18,'Paramètres compétitions'!$B$31:$W$38,14,FALSE)+1,FALSE)</f>
        <v>200</v>
      </c>
      <c r="K4" s="3">
        <v>13.0</v>
      </c>
      <c r="L4" s="3">
        <f>VLOOKUP($F4,'Grille points'!$D$3:$N$16,VLOOKUP(K$18,'Paramètres compétitions'!$B$31:$W$38,14,FALSE)+1,FALSE)</f>
        <v>200</v>
      </c>
      <c r="M4" s="3">
        <v>13.0</v>
      </c>
      <c r="N4" s="3">
        <f>VLOOKUP($F4,'Grille points'!$D$3:$N$16,VLOOKUP(M$18,'Paramètres compétitions'!$B$31:$W$38,14,FALSE)+1,FALSE)</f>
        <v>200</v>
      </c>
      <c r="O4" s="3">
        <v>13.0</v>
      </c>
      <c r="P4" s="3">
        <f>VLOOKUP($F4,'Grille points'!$D$3:$N$16,VLOOKUP(O$18,'Paramètres compétitions'!$B$31:$W$38,14,FALSE)+1,FALSE)</f>
        <v>450</v>
      </c>
      <c r="Q4" s="3">
        <v>13.0</v>
      </c>
      <c r="R4" s="3">
        <f>VLOOKUP($F4,'Grille points'!$D$3:$N$16,VLOOKUP(Q$18,'Paramètres compétitions'!$B$31:$W$38,14,FALSE)+1,FALSE)</f>
        <v>450</v>
      </c>
      <c r="S4" s="3">
        <v>13.0</v>
      </c>
      <c r="T4" s="3">
        <f>VLOOKUP($F4,'Grille points'!$D$3:$N$16,VLOOKUP(S$18,'Paramètres compétitions'!$B$31:$W$38,14,FALSE)+1,FALSE)</f>
        <v>300</v>
      </c>
      <c r="U4" s="3">
        <v>13.0</v>
      </c>
      <c r="V4" s="3">
        <f>VLOOKUP($F4,'Grille points'!$D$3:$N$16,VLOOKUP(U$18,'Paramètres compétitions'!$B$31:$W$38,14,FALSE)+1,FALSE)</f>
        <v>450</v>
      </c>
      <c r="W4" s="3">
        <v>13.0</v>
      </c>
      <c r="X4" s="3">
        <f>VLOOKUP($F4,'Grille points'!$D$3:$N$16,VLOOKUP(W$18,'Paramètres compétitions'!$B$31:$W$38,14,FALSE)+1,FALSE)</f>
        <v>300</v>
      </c>
      <c r="Y4" s="3"/>
      <c r="Z4" s="2"/>
      <c r="AA4" s="2"/>
      <c r="AB4" s="2"/>
      <c r="AC4" s="2"/>
      <c r="AD4" s="2"/>
      <c r="AE4" s="2"/>
      <c r="AF4" s="2"/>
      <c r="AG4" s="2"/>
      <c r="AH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4"/>
      <c r="I5" s="3">
        <v>17.0</v>
      </c>
      <c r="J5" s="3">
        <f>VLOOKUP($F5,'Grille points'!$D$3:$N$16,VLOOKUP(I$18,'Paramètres compétitions'!$B$31:$W$38,14,FALSE)+1,FALSE)</f>
        <v>130</v>
      </c>
      <c r="K5" s="3">
        <v>17.0</v>
      </c>
      <c r="L5" s="3">
        <f>VLOOKUP($F5,'Grille points'!$D$3:$N$16,VLOOKUP(K$18,'Paramètres compétitions'!$B$31:$W$38,14,FALSE)+1,FALSE)</f>
        <v>130</v>
      </c>
      <c r="M5" s="3">
        <v>17.0</v>
      </c>
      <c r="N5" s="3">
        <f>VLOOKUP($F5,'Grille points'!$D$3:$N$16,VLOOKUP(M$18,'Paramètres compétitions'!$B$31:$W$38,14,FALSE)+1,FALSE)</f>
        <v>130</v>
      </c>
      <c r="O5" s="3">
        <v>17.0</v>
      </c>
      <c r="P5" s="3">
        <f>VLOOKUP($F5,'Grille points'!$D$3:$N$16,VLOOKUP(O$18,'Paramètres compétitions'!$B$31:$W$38,14,FALSE)+1,FALSE)</f>
        <v>300</v>
      </c>
      <c r="Q5" s="3">
        <v>17.0</v>
      </c>
      <c r="R5" s="3">
        <f>VLOOKUP($F5,'Grille points'!$D$3:$N$16,VLOOKUP(Q$18,'Paramètres compétitions'!$B$31:$W$38,14,FALSE)+1,FALSE)</f>
        <v>300</v>
      </c>
      <c r="S5" s="3">
        <v>17.0</v>
      </c>
      <c r="T5" s="3">
        <f>VLOOKUP($F5,'Grille points'!$D$3:$N$16,VLOOKUP(S$18,'Paramètres compétitions'!$B$31:$W$38,14,FALSE)+1,FALSE)</f>
        <v>200</v>
      </c>
      <c r="U5" s="3">
        <v>17.0</v>
      </c>
      <c r="V5" s="3">
        <f>VLOOKUP($F5,'Grille points'!$D$3:$N$16,VLOOKUP(U$18,'Paramètres compétitions'!$B$31:$W$38,14,FALSE)+1,FALSE)</f>
        <v>300</v>
      </c>
      <c r="W5" s="3">
        <v>17.0</v>
      </c>
      <c r="X5" s="3">
        <f>VLOOKUP($F5,'Grille points'!$D$3:$N$16,VLOOKUP(W$18,'Paramètres compétitions'!$B$31:$W$38,14,FALSE)+1,FALSE)</f>
        <v>200</v>
      </c>
      <c r="Y5" s="3"/>
      <c r="Z5" s="2"/>
      <c r="AA5" s="2"/>
      <c r="AB5" s="2"/>
      <c r="AC5" s="2"/>
      <c r="AD5" s="2"/>
      <c r="AE5" s="2"/>
      <c r="AF5" s="2"/>
      <c r="AG5" s="2"/>
      <c r="AH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4"/>
      <c r="I6" s="3">
        <v>25.0</v>
      </c>
      <c r="J6" s="3">
        <f>VLOOKUP($F6,'Grille points'!$D$3:$N$16,VLOOKUP(I$18,'Paramètres compétitions'!$B$31:$W$38,14,FALSE)+1,FALSE)</f>
        <v>130</v>
      </c>
      <c r="K6" s="3">
        <v>25.0</v>
      </c>
      <c r="L6" s="3">
        <f>VLOOKUP($F6,'Grille points'!$D$3:$N$16,VLOOKUP(K$18,'Paramètres compétitions'!$B$31:$W$38,14,FALSE)+1,FALSE)</f>
        <v>130</v>
      </c>
      <c r="M6" s="3">
        <v>25.0</v>
      </c>
      <c r="N6" s="3">
        <f>VLOOKUP($F6,'Grille points'!$D$3:$N$16,VLOOKUP(M$18,'Paramètres compétitions'!$B$31:$W$38,14,FALSE)+1,FALSE)</f>
        <v>130</v>
      </c>
      <c r="O6" s="3">
        <v>25.0</v>
      </c>
      <c r="P6" s="3">
        <f>VLOOKUP($F6,'Grille points'!$D$3:$N$16,VLOOKUP(O$18,'Paramètres compétitions'!$B$31:$W$38,14,FALSE)+1,FALSE)</f>
        <v>300</v>
      </c>
      <c r="Q6" s="3">
        <v>25.0</v>
      </c>
      <c r="R6" s="3">
        <f>VLOOKUP($F6,'Grille points'!$D$3:$N$16,VLOOKUP(Q$18,'Paramètres compétitions'!$B$31:$W$38,14,FALSE)+1,FALSE)</f>
        <v>300</v>
      </c>
      <c r="S6" s="3">
        <v>25.0</v>
      </c>
      <c r="T6" s="3">
        <f>VLOOKUP($F6,'Grille points'!$D$3:$N$16,VLOOKUP(S$18,'Paramètres compétitions'!$B$31:$W$38,14,FALSE)+1,FALSE)</f>
        <v>200</v>
      </c>
      <c r="U6" s="3">
        <v>25.0</v>
      </c>
      <c r="V6" s="3">
        <f>VLOOKUP($F6,'Grille points'!$D$3:$N$16,VLOOKUP(U$18,'Paramètres compétitions'!$B$31:$W$38,14,FALSE)+1,FALSE)</f>
        <v>300</v>
      </c>
      <c r="W6" s="3">
        <v>25.0</v>
      </c>
      <c r="X6" s="3">
        <f>VLOOKUP($F6,'Grille points'!$D$3:$N$16,VLOOKUP(W$18,'Paramètres compétitions'!$B$31:$W$38,14,FALSE)+1,FALSE)</f>
        <v>200</v>
      </c>
      <c r="Y6" s="3"/>
      <c r="Z6" s="2"/>
      <c r="AA6" s="2"/>
      <c r="AB6" s="2"/>
      <c r="AC6" s="2"/>
      <c r="AD6" s="2"/>
      <c r="AE6" s="2"/>
      <c r="AF6" s="2"/>
      <c r="AG6" s="2"/>
      <c r="AH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4"/>
      <c r="I7" s="3">
        <v>33.0</v>
      </c>
      <c r="J7" s="3">
        <f>VLOOKUP($F7,'Grille points'!$D$3:$N$16,VLOOKUP(I$18,'Paramètres compétitions'!$B$31:$W$38,14,FALSE)+1,FALSE)</f>
        <v>80</v>
      </c>
      <c r="K7" s="3">
        <v>33.0</v>
      </c>
      <c r="L7" s="3">
        <f>VLOOKUP($F7,'Grille points'!$D$3:$N$16,VLOOKUP(K$18,'Paramètres compétitions'!$B$31:$W$38,14,FALSE)+1,FALSE)</f>
        <v>80</v>
      </c>
      <c r="M7" s="3">
        <v>33.0</v>
      </c>
      <c r="N7" s="3">
        <f>VLOOKUP($F7,'Grille points'!$D$3:$N$16,VLOOKUP(M$18,'Paramètres compétitions'!$B$31:$W$38,14,FALSE)+1,FALSE)</f>
        <v>80</v>
      </c>
      <c r="O7" s="3">
        <v>33.0</v>
      </c>
      <c r="P7" s="3">
        <f>VLOOKUP($F7,'Grille points'!$D$3:$N$16,VLOOKUP(O$18,'Paramètres compétitions'!$B$31:$W$38,14,FALSE)+1,FALSE)</f>
        <v>200</v>
      </c>
      <c r="Q7" s="3">
        <v>33.0</v>
      </c>
      <c r="R7" s="3">
        <f>VLOOKUP($F7,'Grille points'!$D$3:$N$16,VLOOKUP(Q$18,'Paramètres compétitions'!$B$31:$W$38,14,FALSE)+1,FALSE)</f>
        <v>200</v>
      </c>
      <c r="S7" s="3">
        <v>33.0</v>
      </c>
      <c r="T7" s="3">
        <f>VLOOKUP($F7,'Grille points'!$D$3:$N$16,VLOOKUP(S$18,'Paramètres compétitions'!$B$31:$W$38,14,FALSE)+1,FALSE)</f>
        <v>130</v>
      </c>
      <c r="U7" s="3">
        <v>33.0</v>
      </c>
      <c r="V7" s="3">
        <f>VLOOKUP($F7,'Grille points'!$D$3:$N$16,VLOOKUP(U$18,'Paramètres compétitions'!$B$31:$W$38,14,FALSE)+1,FALSE)</f>
        <v>200</v>
      </c>
      <c r="W7" s="3">
        <v>33.0</v>
      </c>
      <c r="X7" s="3">
        <f>VLOOKUP($F7,'Grille points'!$D$3:$N$16,VLOOKUP(W$18,'Paramètres compétitions'!$B$31:$W$38,14,FALSE)+1,FALSE)</f>
        <v>130</v>
      </c>
      <c r="Y7" s="3"/>
      <c r="Z7" s="2"/>
      <c r="AA7" s="2"/>
      <c r="AB7" s="2"/>
      <c r="AC7" s="2"/>
      <c r="AD7" s="2"/>
      <c r="AE7" s="2"/>
      <c r="AF7" s="2"/>
      <c r="AG7" s="2"/>
      <c r="AH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4"/>
      <c r="I8" s="3">
        <v>49.0</v>
      </c>
      <c r="J8" s="3">
        <f>VLOOKUP($F8,'Grille points'!$D$3:$N$16,VLOOKUP(I$18,'Paramètres compétitions'!$B$31:$W$38,14,FALSE)+1,FALSE)</f>
        <v>80</v>
      </c>
      <c r="K8" s="3">
        <v>49.0</v>
      </c>
      <c r="L8" s="3">
        <f>VLOOKUP($F8,'Grille points'!$D$3:$N$16,VLOOKUP(K$18,'Paramètres compétitions'!$B$31:$W$38,14,FALSE)+1,FALSE)</f>
        <v>80</v>
      </c>
      <c r="M8" s="3">
        <v>49.0</v>
      </c>
      <c r="N8" s="3">
        <f>VLOOKUP($F8,'Grille points'!$D$3:$N$16,VLOOKUP(M$18,'Paramètres compétitions'!$B$31:$W$38,14,FALSE)+1,FALSE)</f>
        <v>80</v>
      </c>
      <c r="O8" s="3">
        <v>49.0</v>
      </c>
      <c r="P8" s="3">
        <f>VLOOKUP($F8,'Grille points'!$D$3:$N$16,VLOOKUP(O$18,'Paramètres compétitions'!$B$31:$W$38,14,FALSE)+1,FALSE)</f>
        <v>200</v>
      </c>
      <c r="Q8" s="3">
        <v>49.0</v>
      </c>
      <c r="R8" s="3">
        <f>VLOOKUP($F8,'Grille points'!$D$3:$N$16,VLOOKUP(Q$18,'Paramètres compétitions'!$B$31:$W$38,14,FALSE)+1,FALSE)</f>
        <v>200</v>
      </c>
      <c r="S8" s="3">
        <v>49.0</v>
      </c>
      <c r="T8" s="3">
        <f>VLOOKUP($F8,'Grille points'!$D$3:$N$16,VLOOKUP(S$18,'Paramètres compétitions'!$B$31:$W$38,14,FALSE)+1,FALSE)</f>
        <v>130</v>
      </c>
      <c r="U8" s="3">
        <v>49.0</v>
      </c>
      <c r="V8" s="3">
        <f>VLOOKUP($F8,'Grille points'!$D$3:$N$16,VLOOKUP(U$18,'Paramètres compétitions'!$B$31:$W$38,14,FALSE)+1,FALSE)</f>
        <v>200</v>
      </c>
      <c r="W8" s="3">
        <v>49.0</v>
      </c>
      <c r="X8" s="3">
        <f>VLOOKUP($F8,'Grille points'!$D$3:$N$16,VLOOKUP(W$18,'Paramètres compétitions'!$B$31:$W$38,14,FALSE)+1,FALSE)</f>
        <v>130</v>
      </c>
      <c r="Y8" s="3"/>
      <c r="Z8" s="2"/>
      <c r="AA8" s="2"/>
      <c r="AB8" s="2"/>
      <c r="AC8" s="2"/>
      <c r="AD8" s="2"/>
      <c r="AE8" s="2"/>
      <c r="AF8" s="2"/>
      <c r="AG8" s="2"/>
      <c r="AH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4"/>
      <c r="I9" s="3">
        <f>IF(VLOOKUP(I18,'Paramètres compétitions'!$B$31:$W$38,16,FALSE),VLOOKUP(I18,'Paramètres compétitions'!$B$31:$W$38,16,FALSE)+1,"")</f>
        <v>65</v>
      </c>
      <c r="J9" s="3">
        <f>VLOOKUP($F9,'Grille points'!$D$3:$N$16,VLOOKUP(I$18,'Paramètres compétitions'!$B$31:$W$38,14,FALSE)+1,FALSE)</f>
        <v>50</v>
      </c>
      <c r="K9" s="3" t="str">
        <f>IF(VLOOKUP(K18,'Paramètres compétitions'!$B$31:$W$38,16,FALSE),VLOOKUP(K18,'Paramètres compétitions'!$B$31:$W$38,16,FALSE)+1,"")</f>
        <v/>
      </c>
      <c r="L9" s="3">
        <f>VLOOKUP($F9,'Grille points'!$D$3:$N$16,VLOOKUP(K$18,'Paramètres compétitions'!$B$31:$W$38,14,FALSE)+1,FALSE)</f>
        <v>50</v>
      </c>
      <c r="M9" s="3">
        <f>IF(VLOOKUP(M18,'Paramètres compétitions'!$B$31:$W$38,16,FALSE),VLOOKUP(M18,'Paramètres compétitions'!$B$31:$W$38,16,FALSE)+1,"")</f>
        <v>65</v>
      </c>
      <c r="N9" s="3">
        <f>VLOOKUP($F9,'Grille points'!$D$3:$N$16,VLOOKUP(M$18,'Paramètres compétitions'!$B$31:$W$38,14,FALSE)+1,FALSE)</f>
        <v>50</v>
      </c>
      <c r="O9" s="3">
        <f>IF(VLOOKUP(O18,'Paramètres compétitions'!$B$31:$W$38,16,FALSE),VLOOKUP(O18,'Paramètres compétitions'!$B$31:$W$38,16,FALSE)+1,"")</f>
        <v>65</v>
      </c>
      <c r="P9" s="3">
        <f>VLOOKUP($F9,'Grille points'!$D$3:$N$16,VLOOKUP(O$18,'Paramètres compétitions'!$B$31:$W$38,14,FALSE)+1,FALSE)</f>
        <v>130</v>
      </c>
      <c r="Q9" s="3">
        <f>IF(VLOOKUP(Q18,'Paramètres compétitions'!$B$31:$W$38,16,FALSE),VLOOKUP(Q18,'Paramètres compétitions'!$B$31:$W$38,16,FALSE)+1,"")</f>
        <v>65</v>
      </c>
      <c r="R9" s="3">
        <f>VLOOKUP($F9,'Grille points'!$D$3:$N$16,VLOOKUP(Q$18,'Paramètres compétitions'!$B$31:$W$38,14,FALSE)+1,FALSE)</f>
        <v>130</v>
      </c>
      <c r="S9" s="3">
        <f>IF(VLOOKUP(S18,'Paramètres compétitions'!$B$31:$W$38,16,FALSE),VLOOKUP(S18,'Paramètres compétitions'!$B$31:$W$38,16,FALSE)+1,"")</f>
        <v>65</v>
      </c>
      <c r="T9" s="3">
        <f>VLOOKUP($F9,'Grille points'!$D$3:$N$16,VLOOKUP(S$18,'Paramètres compétitions'!$B$31:$W$38,14,FALSE)+1,FALSE)</f>
        <v>80</v>
      </c>
      <c r="U9" s="3">
        <f>IF(VLOOKUP(U18,'Paramètres compétitions'!$B$31:$W$38,16,FALSE),VLOOKUP(U18,'Paramètres compétitions'!$B$31:$W$38,16,FALSE)+1,"")</f>
        <v>65</v>
      </c>
      <c r="V9" s="3">
        <f>VLOOKUP($F9,'Grille points'!$D$3:$N$16,VLOOKUP(U$18,'Paramètres compétitions'!$B$31:$W$38,14,FALSE)+1,FALSE)</f>
        <v>130</v>
      </c>
      <c r="W9" s="3">
        <f>IF(VLOOKUP(W18,'Paramètres compétitions'!$B$31:$W$38,16,FALSE),VLOOKUP(W18,'Paramètres compétitions'!$B$31:$W$38,16,FALSE)+1,"")</f>
        <v>65</v>
      </c>
      <c r="X9" s="3">
        <f>VLOOKUP($F9,'Grille points'!$D$3:$N$16,VLOOKUP(W$18,'Paramètres compétitions'!$B$31:$W$38,14,FALSE)+1,FALSE)</f>
        <v>80</v>
      </c>
      <c r="Y9" s="3"/>
      <c r="Z9" s="2"/>
      <c r="AA9" s="2"/>
      <c r="AB9" s="2"/>
      <c r="AC9" s="2"/>
      <c r="AD9" s="2"/>
      <c r="AE9" s="2"/>
      <c r="AF9" s="2"/>
      <c r="AG9" s="2"/>
      <c r="AH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4"/>
      <c r="I10" s="3" t="str">
        <f>IF(VLOOKUP(I18,'Paramètres compétitions'!$B$31:$W$38,17,FALSE),VLOOKUP(I18,'Paramètres compétitions'!$B$31:$W$38,17,FALSE)+1,"")</f>
        <v/>
      </c>
      <c r="J10" s="3">
        <f>VLOOKUP($F10,'Grille points'!$D$3:$N$16,VLOOKUP(I$18,'Paramètres compétitions'!$B$31:$W$38,14,FALSE)+1,FALSE)</f>
        <v>30</v>
      </c>
      <c r="K10" s="3" t="str">
        <f>IF(VLOOKUP(K18,'Paramètres compétitions'!$B$31:$W$38,17,FALSE),VLOOKUP(K18,'Paramètres compétitions'!$B$31:$W$38,17,FALSE)+1,"")</f>
        <v/>
      </c>
      <c r="L10" s="3">
        <f>VLOOKUP($F10,'Grille points'!$D$3:$N$16,VLOOKUP(K$18,'Paramètres compétitions'!$B$31:$W$38,14,FALSE)+1,FALSE)</f>
        <v>30</v>
      </c>
      <c r="M10" s="3" t="str">
        <f>IF(VLOOKUP(M18,'Paramètres compétitions'!$B$31:$W$38,17,FALSE),VLOOKUP(M18,'Paramètres compétitions'!$B$31:$W$38,17,FALSE)+1,"")</f>
        <v/>
      </c>
      <c r="N10" s="3">
        <f>VLOOKUP($F10,'Grille points'!$D$3:$N$16,VLOOKUP(M$18,'Paramètres compétitions'!$B$31:$W$38,14,FALSE)+1,FALSE)</f>
        <v>30</v>
      </c>
      <c r="O10" s="3" t="str">
        <f>IF(VLOOKUP(O18,'Paramètres compétitions'!$B$31:$W$38,17,FALSE),VLOOKUP(O18,'Paramètres compétitions'!$B$31:$W$38,17,FALSE)+1,"")</f>
        <v/>
      </c>
      <c r="P10" s="3">
        <f>VLOOKUP($F10,'Grille points'!$D$3:$N$16,VLOOKUP(O$18,'Paramètres compétitions'!$B$31:$W$38,14,FALSE)+1,FALSE)</f>
        <v>80</v>
      </c>
      <c r="Q10" s="3" t="str">
        <f>IF(VLOOKUP(Q18,'Paramètres compétitions'!$B$31:$W$38,17,FALSE),VLOOKUP(Q18,'Paramètres compétitions'!$B$31:$W$38,17,FALSE)+1,"")</f>
        <v/>
      </c>
      <c r="R10" s="3">
        <f>VLOOKUP($F10,'Grille points'!$D$3:$N$16,VLOOKUP(Q$18,'Paramètres compétitions'!$B$31:$W$38,14,FALSE)+1,FALSE)</f>
        <v>80</v>
      </c>
      <c r="S10" s="3" t="str">
        <f>IF(VLOOKUP(S18,'Paramètres compétitions'!$B$31:$W$38,17,FALSE),VLOOKUP(S18,'Paramètres compétitions'!$B$31:$W$38,17,FALSE)+1,"")</f>
        <v/>
      </c>
      <c r="T10" s="3">
        <f>VLOOKUP($F10,'Grille points'!$D$3:$N$16,VLOOKUP(S$18,'Paramètres compétitions'!$B$31:$W$38,14,FALSE)+1,FALSE)</f>
        <v>50</v>
      </c>
      <c r="U10" s="3" t="str">
        <f>IF(VLOOKUP(U18,'Paramètres compétitions'!$B$31:$W$38,17,FALSE),VLOOKUP(U18,'Paramètres compétitions'!$B$31:$W$38,17,FALSE)+1,"")</f>
        <v/>
      </c>
      <c r="V10" s="3">
        <f>VLOOKUP($F10,'Grille points'!$D$3:$N$16,VLOOKUP(U$18,'Paramètres compétitions'!$B$31:$W$38,14,FALSE)+1,FALSE)</f>
        <v>80</v>
      </c>
      <c r="W10" s="3" t="str">
        <f>IF(VLOOKUP(W18,'Paramètres compétitions'!$B$31:$W$38,17,FALSE),VLOOKUP(W18,'Paramètres compétitions'!$B$31:$W$38,17,FALSE)+1,"")</f>
        <v/>
      </c>
      <c r="X10" s="3">
        <f>VLOOKUP($F10,'Grille points'!$D$3:$N$16,VLOOKUP(W$18,'Paramètres compétitions'!$B$31:$W$38,14,FALSE)+1,FALSE)</f>
        <v>50</v>
      </c>
      <c r="Y10" s="3"/>
      <c r="Z10" s="2"/>
      <c r="AA10" s="2"/>
      <c r="AB10" s="2"/>
      <c r="AC10" s="2"/>
      <c r="AD10" s="2"/>
      <c r="AE10" s="2"/>
      <c r="AF10" s="2"/>
      <c r="AG10" s="2"/>
      <c r="AH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4"/>
      <c r="I11" s="3" t="str">
        <f>IF(VLOOKUP(I18,'Paramètres compétitions'!$B$31:$W$38,18,FALSE),VLOOKUP(I18,'Paramètres compétitions'!$B$31:$W$38,18,FALSE)+1,"")</f>
        <v/>
      </c>
      <c r="J11" s="3">
        <f>VLOOKUP($F11,'Grille points'!$D$3:$N$16,VLOOKUP(I$18,'Paramètres compétitions'!$B$31:$W$38,14,FALSE)+1,FALSE)</f>
        <v>20</v>
      </c>
      <c r="K11" s="3" t="str">
        <f>IF(VLOOKUP(K18,'Paramètres compétitions'!$B$31:$W$38,18,FALSE),VLOOKUP(K18,'Paramètres compétitions'!$B$31:$W$38,18,FALSE)+1,"")</f>
        <v/>
      </c>
      <c r="L11" s="3">
        <f>VLOOKUP($F11,'Grille points'!$D$3:$N$16,VLOOKUP(K$18,'Paramètres compétitions'!$B$31:$W$38,14,FALSE)+1,FALSE)</f>
        <v>20</v>
      </c>
      <c r="M11" s="3" t="str">
        <f>IF(VLOOKUP(M18,'Paramètres compétitions'!$B$31:$W$38,18,FALSE),VLOOKUP(M18,'Paramètres compétitions'!$B$31:$W$38,18,FALSE)+1,"")</f>
        <v/>
      </c>
      <c r="N11" s="3">
        <f>VLOOKUP($F11,'Grille points'!$D$3:$N$16,VLOOKUP(M$18,'Paramètres compétitions'!$B$31:$W$38,14,FALSE)+1,FALSE)</f>
        <v>20</v>
      </c>
      <c r="O11" s="3" t="str">
        <f>IF(VLOOKUP(O18,'Paramètres compétitions'!$B$31:$W$38,18,FALSE),VLOOKUP(O18,'Paramètres compétitions'!$B$31:$W$38,18,FALSE)+1,"")</f>
        <v/>
      </c>
      <c r="P11" s="3">
        <f>VLOOKUP($F11,'Grille points'!$D$3:$N$16,VLOOKUP(O$18,'Paramètres compétitions'!$B$31:$W$38,14,FALSE)+1,FALSE)</f>
        <v>50</v>
      </c>
      <c r="Q11" s="3" t="str">
        <f>IF(VLOOKUP(Q18,'Paramètres compétitions'!$B$31:$W$38,18,FALSE),VLOOKUP(Q18,'Paramètres compétitions'!$B$31:$W$38,18,FALSE)+1,"")</f>
        <v/>
      </c>
      <c r="R11" s="3">
        <f>VLOOKUP($F11,'Grille points'!$D$3:$N$16,VLOOKUP(Q$18,'Paramètres compétitions'!$B$31:$W$38,14,FALSE)+1,FALSE)</f>
        <v>50</v>
      </c>
      <c r="S11" s="3" t="str">
        <f>IF(VLOOKUP(S18,'Paramètres compétitions'!$B$31:$W$38,18,FALSE),VLOOKUP(S18,'Paramètres compétitions'!$B$31:$W$38,18,FALSE)+1,"")</f>
        <v/>
      </c>
      <c r="T11" s="3">
        <f>VLOOKUP($F11,'Grille points'!$D$3:$N$16,VLOOKUP(S$18,'Paramètres compétitions'!$B$31:$W$38,14,FALSE)+1,FALSE)</f>
        <v>30</v>
      </c>
      <c r="U11" s="3" t="str">
        <f>IF(VLOOKUP(U18,'Paramètres compétitions'!$B$31:$W$38,18,FALSE),VLOOKUP(U18,'Paramètres compétitions'!$B$31:$W$38,18,FALSE)+1,"")</f>
        <v/>
      </c>
      <c r="V11" s="3">
        <f>VLOOKUP($F11,'Grille points'!$D$3:$N$16,VLOOKUP(U$18,'Paramètres compétitions'!$B$31:$W$38,14,FALSE)+1,FALSE)</f>
        <v>50</v>
      </c>
      <c r="W11" s="3" t="str">
        <f>IF(VLOOKUP(W18,'Paramètres compétitions'!$B$31:$W$38,18,FALSE),VLOOKUP(W18,'Paramètres compétitions'!$B$31:$W$38,18,FALSE)+1,"")</f>
        <v/>
      </c>
      <c r="X11" s="3">
        <f>VLOOKUP($F11,'Grille points'!$D$3:$N$16,VLOOKUP(W$18,'Paramètres compétitions'!$B$31:$W$38,14,FALSE)+1,FALSE)</f>
        <v>30</v>
      </c>
      <c r="Y11" s="3"/>
      <c r="Z11" s="2"/>
      <c r="AA11" s="2"/>
      <c r="AB11" s="2"/>
      <c r="AC11" s="2"/>
      <c r="AD11" s="2"/>
      <c r="AE11" s="2"/>
      <c r="AF11" s="2"/>
      <c r="AG11" s="2"/>
      <c r="AH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4"/>
      <c r="I12" s="3" t="str">
        <f>IF(VLOOKUP(I18,'Paramètres compétitions'!$B$31:$W$38,19,FALSE),VLOOKUP(I18,'Paramètres compétitions'!$B$31:$W$38,19,FALSE)+1,"")</f>
        <v/>
      </c>
      <c r="J12" s="3">
        <f>VLOOKUP($F12,'Grille points'!$D$3:$N$16,VLOOKUP(I$18,'Paramètres compétitions'!$B$31:$W$38,14,FALSE)+1,FALSE)</f>
        <v>15</v>
      </c>
      <c r="K12" s="3" t="str">
        <f>IF(VLOOKUP(K18,'Paramètres compétitions'!$B$31:$W$38,19,FALSE),VLOOKUP(K18,'Paramètres compétitions'!$B$31:$W$38,19,FALSE)+1,"")</f>
        <v/>
      </c>
      <c r="L12" s="3">
        <f>VLOOKUP($F12,'Grille points'!$D$3:$N$16,VLOOKUP(K$18,'Paramètres compétitions'!$B$31:$W$38,14,FALSE)+1,FALSE)</f>
        <v>15</v>
      </c>
      <c r="M12" s="3" t="str">
        <f>IF(VLOOKUP(M18,'Paramètres compétitions'!$B$31:$W$38,19,FALSE),VLOOKUP(M18,'Paramètres compétitions'!$B$31:$W$38,19,FALSE)+1,"")</f>
        <v/>
      </c>
      <c r="N12" s="3">
        <f>VLOOKUP($F12,'Grille points'!$D$3:$N$16,VLOOKUP(M$18,'Paramètres compétitions'!$B$31:$W$38,14,FALSE)+1,FALSE)</f>
        <v>15</v>
      </c>
      <c r="O12" s="3" t="str">
        <f>IF(VLOOKUP(O18,'Paramètres compétitions'!$B$31:$W$38,19,FALSE),VLOOKUP(O18,'Paramètres compétitions'!$B$31:$W$38,19,FALSE)+1,"")</f>
        <v/>
      </c>
      <c r="P12" s="3">
        <f>VLOOKUP($F12,'Grille points'!$D$3:$N$16,VLOOKUP(O$18,'Paramètres compétitions'!$B$31:$W$38,14,FALSE)+1,FALSE)</f>
        <v>30</v>
      </c>
      <c r="Q12" s="3" t="str">
        <f>IF(VLOOKUP(Q18,'Paramètres compétitions'!$B$31:$W$38,19,FALSE),VLOOKUP(Q18,'Paramètres compétitions'!$B$31:$W$38,19,FALSE)+1,"")</f>
        <v/>
      </c>
      <c r="R12" s="3">
        <f>VLOOKUP($F12,'Grille points'!$D$3:$N$16,VLOOKUP(Q$18,'Paramètres compétitions'!$B$31:$W$38,14,FALSE)+1,FALSE)</f>
        <v>30</v>
      </c>
      <c r="S12" s="3" t="str">
        <f>IF(VLOOKUP(S18,'Paramètres compétitions'!$B$31:$W$38,19,FALSE),VLOOKUP(S18,'Paramètres compétitions'!$B$31:$W$38,19,FALSE)+1,"")</f>
        <v/>
      </c>
      <c r="T12" s="3">
        <f>VLOOKUP($F12,'Grille points'!$D$3:$N$16,VLOOKUP(S$18,'Paramètres compétitions'!$B$31:$W$38,14,FALSE)+1,FALSE)</f>
        <v>20</v>
      </c>
      <c r="U12" s="3" t="str">
        <f>IF(VLOOKUP(U18,'Paramètres compétitions'!$B$31:$W$38,19,FALSE),VLOOKUP(U18,'Paramètres compétitions'!$B$31:$W$38,19,FALSE)+1,"")</f>
        <v/>
      </c>
      <c r="V12" s="3">
        <f>VLOOKUP($F12,'Grille points'!$D$3:$N$16,VLOOKUP(U$18,'Paramètres compétitions'!$B$31:$W$38,14,FALSE)+1,FALSE)</f>
        <v>30</v>
      </c>
      <c r="W12" s="3" t="str">
        <f>IF(VLOOKUP(W18,'Paramètres compétitions'!$B$31:$W$38,19,FALSE),VLOOKUP(W18,'Paramètres compétitions'!$B$31:$W$38,19,FALSE)+1,"")</f>
        <v/>
      </c>
      <c r="X12" s="3">
        <f>VLOOKUP($F12,'Grille points'!$D$3:$N$16,VLOOKUP(W$18,'Paramètres compétitions'!$B$31:$W$38,14,FALSE)+1,FALSE)</f>
        <v>20</v>
      </c>
      <c r="Y12" s="3"/>
      <c r="Z12" s="2"/>
      <c r="AA12" s="2"/>
      <c r="AB12" s="2"/>
      <c r="AC12" s="2"/>
      <c r="AD12" s="2"/>
      <c r="AE12" s="2"/>
      <c r="AF12" s="2"/>
      <c r="AG12" s="2"/>
      <c r="AH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4"/>
      <c r="I13" s="3" t="str">
        <f>IF(VLOOKUP(I18,'Paramètres compétitions'!$B$31:$W$38,20,FALSE),VLOOKUP(I18,'Paramètres compétitions'!$B$31:$W$38,20,FALSE)+1,"")</f>
        <v/>
      </c>
      <c r="J13" s="3">
        <f>VLOOKUP($F13,'Grille points'!$D$3:$N$16,VLOOKUP(I$18,'Paramètres compétitions'!$B$31:$W$38,14,FALSE)+1,FALSE)</f>
        <v>10</v>
      </c>
      <c r="K13" s="3" t="str">
        <f>IF(VLOOKUP(K18,'Paramètres compétitions'!$B$31:$W$38,20,FALSE),VLOOKUP(K18,'Paramètres compétitions'!$B$31:$W$38,20,FALSE)+1,"")</f>
        <v/>
      </c>
      <c r="L13" s="3">
        <f>VLOOKUP($F13,'Grille points'!$D$3:$N$16,VLOOKUP(K$18,'Paramètres compétitions'!$B$31:$W$38,14,FALSE)+1,FALSE)</f>
        <v>10</v>
      </c>
      <c r="M13" s="3" t="str">
        <f>IF(VLOOKUP(M18,'Paramètres compétitions'!$B$31:$W$38,20,FALSE),VLOOKUP(M18,'Paramètres compétitions'!$B$31:$W$38,20,FALSE)+1,"")</f>
        <v/>
      </c>
      <c r="N13" s="3">
        <f>VLOOKUP($F13,'Grille points'!$D$3:$N$16,VLOOKUP(M$18,'Paramètres compétitions'!$B$31:$W$38,14,FALSE)+1,FALSE)</f>
        <v>10</v>
      </c>
      <c r="O13" s="3" t="str">
        <f>IF(VLOOKUP(O18,'Paramètres compétitions'!$B$31:$W$38,20,FALSE),VLOOKUP(O18,'Paramètres compétitions'!$B$31:$W$38,20,FALSE)+1,"")</f>
        <v/>
      </c>
      <c r="P13" s="3">
        <f>VLOOKUP($F13,'Grille points'!$D$3:$N$16,VLOOKUP(O$18,'Paramètres compétitions'!$B$31:$W$38,14,FALSE)+1,FALSE)</f>
        <v>20</v>
      </c>
      <c r="Q13" s="3" t="str">
        <f>IF(VLOOKUP(Q18,'Paramètres compétitions'!$B$31:$W$38,20,FALSE),VLOOKUP(Q18,'Paramètres compétitions'!$B$31:$W$38,20,FALSE)+1,"")</f>
        <v/>
      </c>
      <c r="R13" s="3">
        <f>VLOOKUP($F13,'Grille points'!$D$3:$N$16,VLOOKUP(Q$18,'Paramètres compétitions'!$B$31:$W$38,14,FALSE)+1,FALSE)</f>
        <v>20</v>
      </c>
      <c r="S13" s="3" t="str">
        <f>IF(VLOOKUP(S18,'Paramètres compétitions'!$B$31:$W$38,20,FALSE),VLOOKUP(S18,'Paramètres compétitions'!$B$31:$W$38,20,FALSE)+1,"")</f>
        <v/>
      </c>
      <c r="T13" s="3">
        <f>VLOOKUP($F13,'Grille points'!$D$3:$N$16,VLOOKUP(S$18,'Paramètres compétitions'!$B$31:$W$38,14,FALSE)+1,FALSE)</f>
        <v>15</v>
      </c>
      <c r="U13" s="3" t="str">
        <f>IF(VLOOKUP(U18,'Paramètres compétitions'!$B$31:$W$38,20,FALSE),VLOOKUP(U18,'Paramètres compétitions'!$B$31:$W$38,20,FALSE)+1,"")</f>
        <v/>
      </c>
      <c r="V13" s="3">
        <f>VLOOKUP($F13,'Grille points'!$D$3:$N$16,VLOOKUP(U$18,'Paramètres compétitions'!$B$31:$W$38,14,FALSE)+1,FALSE)</f>
        <v>20</v>
      </c>
      <c r="W13" s="3" t="str">
        <f>IF(VLOOKUP(W18,'Paramètres compétitions'!$B$31:$W$38,20,FALSE),VLOOKUP(W18,'Paramètres compétitions'!$B$31:$W$38,20,FALSE)+1,"")</f>
        <v/>
      </c>
      <c r="X13" s="3">
        <f>VLOOKUP($F13,'Grille points'!$D$3:$N$16,VLOOKUP(W$18,'Paramètres compétitions'!$B$31:$W$38,14,FALSE)+1,FALSE)</f>
        <v>15</v>
      </c>
      <c r="Y13" s="3"/>
      <c r="Z13" s="2"/>
      <c r="AA13" s="2"/>
      <c r="AB13" s="2"/>
      <c r="AC13" s="2"/>
      <c r="AD13" s="2"/>
      <c r="AE13" s="2"/>
      <c r="AF13" s="2"/>
      <c r="AG13" s="2"/>
      <c r="AH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4"/>
      <c r="I14" s="3">
        <f>VLOOKUP(I18,'Paramètres compétitions'!$B$31:$W$38,22,FALSE)</f>
        <v>91</v>
      </c>
      <c r="J14" s="3">
        <f>VLOOKUP($F14,'Grille points'!$D$3:$N$16,VLOOKUP(I$18,'Paramètres compétitions'!$B$31:$W$38,14,FALSE)+1,FALSE)</f>
        <v>0</v>
      </c>
      <c r="K14" s="3" t="str">
        <f>VLOOKUP(K18,'Paramètres compétitions'!$B$31:$W$38,22,FALSE)</f>
        <v/>
      </c>
      <c r="L14" s="3">
        <f>VLOOKUP($F14,'Grille points'!$D$3:$N$16,VLOOKUP(K$18,'Paramètres compétitions'!$B$31:$W$38,14,FALSE)+1,FALSE)</f>
        <v>0</v>
      </c>
      <c r="M14" s="3">
        <f>VLOOKUP(M18,'Paramètres compétitions'!$B$31:$W$38,22,FALSE)</f>
        <v>95</v>
      </c>
      <c r="N14" s="3">
        <f>VLOOKUP($F14,'Grille points'!$D$3:$N$16,VLOOKUP(M$18,'Paramètres compétitions'!$B$31:$W$38,14,FALSE)+1,FALSE)</f>
        <v>0</v>
      </c>
      <c r="O14" s="3">
        <f>VLOOKUP(O18,'Paramètres compétitions'!$B$31:$W$38,22,FALSE)</f>
        <v>98</v>
      </c>
      <c r="P14" s="3">
        <f>VLOOKUP($F14,'Grille points'!$D$3:$N$16,VLOOKUP(O$18,'Paramètres compétitions'!$B$31:$W$38,14,FALSE)+1,FALSE)</f>
        <v>0</v>
      </c>
      <c r="Q14" s="3">
        <f>VLOOKUP(Q18,'Paramètres compétitions'!$B$31:$W$38,22,FALSE)</f>
        <v>108</v>
      </c>
      <c r="R14" s="3">
        <f>VLOOKUP($F14,'Grille points'!$D$3:$N$16,VLOOKUP(Q$18,'Paramètres compétitions'!$B$31:$W$38,14,FALSE)+1,FALSE)</f>
        <v>0</v>
      </c>
      <c r="S14" s="3">
        <f>VLOOKUP(S18,'Paramètres compétitions'!$B$31:$W$38,22,FALSE)</f>
        <v>73</v>
      </c>
      <c r="T14" s="3">
        <f>VLOOKUP($F14,'Grille points'!$D$3:$N$16,VLOOKUP(S$18,'Paramètres compétitions'!$B$31:$W$38,14,FALSE)+1,FALSE)</f>
        <v>0</v>
      </c>
      <c r="U14" s="3">
        <f>VLOOKUP(U18,'Paramètres compétitions'!$B$31:$W$38,22,FALSE)</f>
        <v>111</v>
      </c>
      <c r="V14" s="3">
        <f>VLOOKUP($F14,'Grille points'!$D$3:$N$16,VLOOKUP(U$18,'Paramètres compétitions'!$B$31:$W$38,14,FALSE)+1,FALSE)</f>
        <v>0</v>
      </c>
      <c r="W14" s="3">
        <f>VLOOKUP(W18,'Paramètres compétitions'!$B$31:$W$38,22,FALSE)</f>
        <v>82</v>
      </c>
      <c r="X14" s="3">
        <f>VLOOKUP($F14,'Grille points'!$D$3:$N$16,VLOOKUP(W$18,'Paramètres compétitions'!$B$31:$W$38,14,FALSE)+1,FALSE)</f>
        <v>0</v>
      </c>
      <c r="Y14" s="3"/>
      <c r="Z14" s="2"/>
      <c r="AA14" s="2"/>
      <c r="AB14" s="2"/>
      <c r="AC14" s="2"/>
      <c r="AD14" s="2"/>
      <c r="AE14" s="2"/>
      <c r="AF14" s="2"/>
      <c r="AG14" s="2"/>
      <c r="AH14" s="2"/>
    </row>
    <row r="15" ht="12.75" hidden="1" customHeight="1">
      <c r="A15" s="1"/>
      <c r="B15" s="2"/>
      <c r="C15" s="2"/>
      <c r="D15" s="3"/>
      <c r="E15" s="2"/>
      <c r="F15" s="1"/>
      <c r="G15" s="4"/>
      <c r="H15" s="4"/>
      <c r="I15" s="3" t="s">
        <v>14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  <c r="AH15" s="2"/>
    </row>
    <row r="16" ht="13.5" customHeight="1">
      <c r="A16" s="1"/>
      <c r="B16" s="2"/>
      <c r="C16" s="2"/>
      <c r="D16" s="3"/>
      <c r="E16" s="2"/>
      <c r="F16" s="1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61" t="s">
        <v>48</v>
      </c>
      <c r="I17" s="10" t="s">
        <v>16</v>
      </c>
      <c r="J17" s="11"/>
      <c r="K17" s="11"/>
      <c r="L17" s="11"/>
      <c r="M17" s="11"/>
      <c r="N17" s="12"/>
      <c r="O17" s="13" t="s">
        <v>17</v>
      </c>
      <c r="P17" s="11"/>
      <c r="Q17" s="11"/>
      <c r="R17" s="11"/>
      <c r="S17" s="11"/>
      <c r="T17" s="11"/>
      <c r="U17" s="11"/>
      <c r="V17" s="11"/>
      <c r="W17" s="11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ht="212.25" customHeight="1">
      <c r="A18" s="14"/>
      <c r="B18" s="15"/>
      <c r="C18" s="15"/>
      <c r="D18" s="16"/>
      <c r="E18" s="15"/>
      <c r="F18" s="16"/>
      <c r="G18" s="17"/>
      <c r="H18" s="62"/>
      <c r="I18" s="18" t="str">
        <f>'Paramètres compétitions'!B31</f>
        <v>JENA</v>
      </c>
      <c r="J18" s="19" t="s">
        <v>18</v>
      </c>
      <c r="K18" s="20" t="str">
        <f>'Paramètres compétitions'!B32</f>
        <v>VALENCE</v>
      </c>
      <c r="L18" s="19" t="s">
        <v>18</v>
      </c>
      <c r="M18" s="20" t="str">
        <f>'Paramètres compétitions'!B33</f>
        <v>HENIN BT</v>
      </c>
      <c r="N18" s="21" t="s">
        <v>18</v>
      </c>
      <c r="O18" s="18" t="str">
        <f>'Paramètres compétitions'!B34</f>
        <v>LONDRES</v>
      </c>
      <c r="P18" s="19" t="s">
        <v>18</v>
      </c>
      <c r="Q18" s="20" t="str">
        <f>'Paramètres compétitions'!B35</f>
        <v>BUCAREST</v>
      </c>
      <c r="R18" s="19" t="s">
        <v>18</v>
      </c>
      <c r="S18" s="20" t="str">
        <f>'Paramètres compétitions'!B36</f>
        <v>UDINE</v>
      </c>
      <c r="T18" s="19" t="s">
        <v>18</v>
      </c>
      <c r="U18" s="20" t="str">
        <f>'Paramètres compétitions'!B37</f>
        <v>BOCHUM</v>
      </c>
      <c r="V18" s="19" t="s">
        <v>18</v>
      </c>
      <c r="W18" s="20" t="str">
        <f>'Paramètres compétitions'!B38</f>
        <v>MODLING</v>
      </c>
      <c r="X18" s="21" t="s">
        <v>18</v>
      </c>
      <c r="Y18" s="22"/>
      <c r="Z18" s="23"/>
      <c r="AA18" s="23"/>
      <c r="AB18" s="23"/>
      <c r="AC18" s="23"/>
      <c r="AD18" s="23"/>
      <c r="AE18" s="23"/>
      <c r="AF18" s="23"/>
      <c r="AG18" s="22"/>
      <c r="AH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62"/>
      <c r="I19" s="28">
        <f>VLOOKUP(I18,'Paramètres compétitions'!$B$31:$W$38,2,FALSE)</f>
        <v>43737</v>
      </c>
      <c r="J19" s="29"/>
      <c r="K19" s="30">
        <f>VLOOKUP(K18,'Paramètres compétitions'!$B$31:$W$38,2,FALSE)</f>
        <v>43744</v>
      </c>
      <c r="L19" s="29"/>
      <c r="M19" s="30">
        <f>VLOOKUP(M18,'Paramètres compétitions'!$B$31:$W$38,2,FALSE)</f>
        <v>43786</v>
      </c>
      <c r="N19" s="31"/>
      <c r="O19" s="28">
        <f>VLOOKUP(O18,'Paramètres compétitions'!$B$31:$W$38,2,FALSE)</f>
        <v>43772</v>
      </c>
      <c r="P19" s="29"/>
      <c r="Q19" s="30">
        <f>VLOOKUP(Q18,'Paramètres compétitions'!$B$31:$W$38,2,FALSE)</f>
        <v>43807</v>
      </c>
      <c r="R19" s="29"/>
      <c r="S19" s="30">
        <f>VLOOKUP(S18,'Paramètres compétitions'!$B$31:$W$38,2,FALSE)</f>
        <v>43835</v>
      </c>
      <c r="T19" s="29"/>
      <c r="U19" s="30">
        <f>VLOOKUP(U18,'Paramètres compétitions'!$B$31:$W$38,2,FALSE)</f>
        <v>43863</v>
      </c>
      <c r="V19" s="29"/>
      <c r="W19" s="30">
        <f>VLOOKUP(W18,'Paramètres compétitions'!$B$31:$W$38,2,FALSE)</f>
        <v>43877</v>
      </c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62"/>
      <c r="I20" s="33">
        <f>VLOOKUP(I18,'Paramètres compétitions'!$B$31:$W$38,10,FALSE)</f>
        <v>1.15</v>
      </c>
      <c r="J20" s="34"/>
      <c r="K20" s="35">
        <f>VLOOKUP(K18,'Paramètres compétitions'!$B$31:$W$38,10,FALSE)</f>
        <v>1</v>
      </c>
      <c r="L20" s="34"/>
      <c r="M20" s="35">
        <f>VLOOKUP(M18,'Paramètres compétitions'!$B$31:$W$38,10,FALSE)</f>
        <v>1.14</v>
      </c>
      <c r="N20" s="36"/>
      <c r="O20" s="33">
        <f>VLOOKUP(O18,'Paramètres compétitions'!$B$31:$W$38,10,FALSE)</f>
        <v>2.31</v>
      </c>
      <c r="P20" s="34"/>
      <c r="Q20" s="35">
        <f>VLOOKUP(Q18,'Paramètres compétitions'!$B$31:$W$38,10,FALSE)</f>
        <v>2.15</v>
      </c>
      <c r="R20" s="34"/>
      <c r="S20" s="35">
        <f>VLOOKUP(S18,'Paramètres compétitions'!$B$31:$W$38,10,FALSE)</f>
        <v>1.75</v>
      </c>
      <c r="T20" s="34"/>
      <c r="U20" s="35">
        <f>VLOOKUP(U18,'Paramètres compétitions'!$B$31:$W$38,10,FALSE)</f>
        <v>2.18</v>
      </c>
      <c r="V20" s="34"/>
      <c r="W20" s="35">
        <f>VLOOKUP(W18,'Paramètres compétitions'!$B$31:$W$38,10,FALSE)</f>
        <v>1.97</v>
      </c>
      <c r="X20" s="36"/>
      <c r="Y20" s="2"/>
      <c r="Z20" s="32"/>
      <c r="AA20" s="32"/>
      <c r="AB20" s="32"/>
      <c r="AC20" s="32"/>
      <c r="AD20" s="32"/>
      <c r="AE20" s="32"/>
      <c r="AF20" s="32"/>
      <c r="AG20" s="32"/>
      <c r="AH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63"/>
      <c r="I21" s="33" t="str">
        <f>VLOOKUP(I18,'Paramètres compétitions'!$B$31:$W$38,13,FALSE)</f>
        <v>V</v>
      </c>
      <c r="J21" s="40"/>
      <c r="K21" s="35" t="str">
        <f>VLOOKUP(K18,'Paramètres compétitions'!$B$31:$W$38,13,FALSE)</f>
        <v>V</v>
      </c>
      <c r="L21" s="40"/>
      <c r="M21" s="35" t="str">
        <f>VLOOKUP(M18,'Paramètres compétitions'!$B$31:$W$38,13,FALSE)</f>
        <v>V</v>
      </c>
      <c r="N21" s="41"/>
      <c r="O21" s="33" t="str">
        <f>VLOOKUP(O18,'Paramètres compétitions'!$B$31:$W$38,13,FALSE)</f>
        <v>III</v>
      </c>
      <c r="P21" s="40"/>
      <c r="Q21" s="35" t="str">
        <f>VLOOKUP(Q18,'Paramètres compétitions'!$B$31:$W$38,13,FALSE)</f>
        <v>III</v>
      </c>
      <c r="R21" s="40"/>
      <c r="S21" s="35" t="str">
        <f>VLOOKUP(S18,'Paramètres compétitions'!$B$31:$W$38,13,FALSE)</f>
        <v>IV</v>
      </c>
      <c r="T21" s="40"/>
      <c r="U21" s="35" t="str">
        <f>VLOOKUP(U18,'Paramètres compétitions'!$B$31:$W$38,13,FALSE)</f>
        <v>III</v>
      </c>
      <c r="V21" s="40"/>
      <c r="W21" s="35" t="str">
        <f>VLOOKUP(W18,'Paramètres compétitions'!$B$31:$W$38,13,FALSE)</f>
        <v>IV</v>
      </c>
      <c r="X21" s="41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64"/>
      <c r="I22" s="47"/>
      <c r="J22" s="48"/>
      <c r="K22" s="49"/>
      <c r="L22" s="48"/>
      <c r="M22" s="49"/>
      <c r="N22" s="50"/>
      <c r="O22" s="47"/>
      <c r="P22" s="48"/>
      <c r="Q22" s="49"/>
      <c r="R22" s="48"/>
      <c r="S22" s="49"/>
      <c r="T22" s="48"/>
      <c r="U22" s="49"/>
      <c r="V22" s="48"/>
      <c r="W22" s="49"/>
      <c r="X22" s="50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ht="12.75" customHeight="1">
      <c r="A23" s="53">
        <f t="shared" ref="A23:A37" si="1">ROW()-22</f>
        <v>1</v>
      </c>
      <c r="B23" s="55" t="s">
        <v>50</v>
      </c>
      <c r="C23" s="55" t="s">
        <v>51</v>
      </c>
      <c r="D23" s="71">
        <v>2003.0</v>
      </c>
      <c r="E23" s="55" t="s">
        <v>39</v>
      </c>
      <c r="F23" s="53" t="s">
        <v>32</v>
      </c>
      <c r="G23" s="67">
        <f t="shared" ref="G23:G37" si="2">SUM(AC23:AF23)</f>
        <v>410</v>
      </c>
      <c r="H23" s="68">
        <f t="shared" ref="H23:H37" si="3">LARGE(AC23:AH23,1)+LARGE(AC23:AH23,2)+LARGE(AC23:AH23,3)+LARGE(AC23:AH23,4)+LARGE(AC23:AH23,5)</f>
        <v>540</v>
      </c>
      <c r="I23" s="58"/>
      <c r="J23" s="40" t="str">
        <f t="shared" ref="J23:J37" si="4">IF(I23,VLOOKUP(I23,I$1:J$14,2,TRUE),"")</f>
        <v/>
      </c>
      <c r="K23" s="38"/>
      <c r="L23" s="40" t="str">
        <f t="shared" ref="L23:L37" si="5">IF(K23,VLOOKUP(K23,K$1:L$14,2,TRUE),"")</f>
        <v/>
      </c>
      <c r="M23" s="38">
        <v>56.0</v>
      </c>
      <c r="N23" s="40">
        <f t="shared" ref="N23:N37" si="6">IF(M23,VLOOKUP(M23,M$1:N$14,2,TRUE),"")</f>
        <v>80</v>
      </c>
      <c r="O23" s="69"/>
      <c r="P23" s="40" t="str">
        <f t="shared" ref="P23:P37" si="7">IF(O23,VLOOKUP(O23,O$1:P$14,2,TRUE),"")</f>
        <v/>
      </c>
      <c r="Q23" s="7">
        <v>64.0</v>
      </c>
      <c r="R23" s="40">
        <f t="shared" ref="R23:R37" si="8">IF(Q23,VLOOKUP(Q23,Q$1:R$14,2,TRUE),"")</f>
        <v>200</v>
      </c>
      <c r="S23" s="7">
        <v>59.0</v>
      </c>
      <c r="T23" s="40">
        <f t="shared" ref="T23:T37" si="9">IF(S23,VLOOKUP(S23,S$1:T$14,2,TRUE),"")</f>
        <v>130</v>
      </c>
      <c r="U23" s="70">
        <v>107.0</v>
      </c>
      <c r="V23" s="40">
        <f t="shared" ref="V23:V37" si="10">IF(U23,VLOOKUP(U23,U$1:V$14,2,TRUE),"")</f>
        <v>130</v>
      </c>
      <c r="W23" s="7"/>
      <c r="X23" s="40" t="str">
        <f t="shared" ref="X23:X37" si="11">IF(W23,VLOOKUP(W23,W$1:X$14,2,TRUE),"")</f>
        <v/>
      </c>
      <c r="Y23" s="2"/>
      <c r="Z23" s="60">
        <f t="shared" ref="Z23:Z37" si="12">IF(J23="",0,J23)</f>
        <v>0</v>
      </c>
      <c r="AA23" s="60">
        <f t="shared" ref="AA23:AA37" si="13">IF(L23="",0,L23)</f>
        <v>0</v>
      </c>
      <c r="AB23" s="60">
        <f t="shared" ref="AB23:AB37" si="14">IF(N23="",0,N23)</f>
        <v>80</v>
      </c>
      <c r="AC23" s="2">
        <f t="shared" ref="AC23:AC37" si="15">LARGE(Z23:AB23,1)</f>
        <v>80</v>
      </c>
      <c r="AD23" s="2">
        <f t="shared" ref="AD23:AD37" si="16">IF(P23="",0,P23)</f>
        <v>0</v>
      </c>
      <c r="AE23" s="2">
        <f t="shared" ref="AE23:AE37" si="17">IF(R23="",0,R23)</f>
        <v>200</v>
      </c>
      <c r="AF23" s="2">
        <f t="shared" ref="AF23:AF37" si="18">IF(T23="",0,T23)</f>
        <v>130</v>
      </c>
      <c r="AG23" s="2">
        <f t="shared" ref="AG23:AG37" si="19">IF(V23="",0,V23)</f>
        <v>130</v>
      </c>
      <c r="AH23" s="2">
        <f t="shared" ref="AH23:AH37" si="20">IF(X23="",0,X23)</f>
        <v>0</v>
      </c>
    </row>
    <row r="24" ht="12.75" customHeight="1">
      <c r="A24" s="53">
        <f t="shared" si="1"/>
        <v>2</v>
      </c>
      <c r="B24" s="72" t="s">
        <v>57</v>
      </c>
      <c r="C24" s="72" t="s">
        <v>59</v>
      </c>
      <c r="D24" s="75">
        <v>2002.0</v>
      </c>
      <c r="E24" s="72" t="s">
        <v>62</v>
      </c>
      <c r="F24" s="53" t="s">
        <v>32</v>
      </c>
      <c r="G24" s="57">
        <f t="shared" si="2"/>
        <v>400</v>
      </c>
      <c r="H24" s="68">
        <f t="shared" si="3"/>
        <v>530</v>
      </c>
      <c r="I24" s="58">
        <v>17.0</v>
      </c>
      <c r="J24" s="40">
        <f t="shared" si="4"/>
        <v>130</v>
      </c>
      <c r="K24" s="38"/>
      <c r="L24" s="40" t="str">
        <f t="shared" si="5"/>
        <v/>
      </c>
      <c r="M24" s="38">
        <v>12.0</v>
      </c>
      <c r="N24" s="40">
        <f t="shared" si="6"/>
        <v>200</v>
      </c>
      <c r="O24" s="58">
        <v>99.0</v>
      </c>
      <c r="P24" s="40">
        <f t="shared" si="7"/>
        <v>0</v>
      </c>
      <c r="Q24" s="38">
        <v>51.0</v>
      </c>
      <c r="R24" s="40">
        <f t="shared" si="8"/>
        <v>200</v>
      </c>
      <c r="S24" s="38"/>
      <c r="T24" s="40" t="str">
        <f t="shared" si="9"/>
        <v/>
      </c>
      <c r="U24" s="59">
        <v>113.0</v>
      </c>
      <c r="V24" s="40">
        <f t="shared" si="10"/>
        <v>0</v>
      </c>
      <c r="W24" s="59">
        <v>39.0</v>
      </c>
      <c r="X24" s="40">
        <f t="shared" si="11"/>
        <v>130</v>
      </c>
      <c r="Y24" s="2"/>
      <c r="Z24" s="60">
        <f t="shared" si="12"/>
        <v>130</v>
      </c>
      <c r="AA24" s="60">
        <f t="shared" si="13"/>
        <v>0</v>
      </c>
      <c r="AB24" s="60">
        <f t="shared" si="14"/>
        <v>200</v>
      </c>
      <c r="AC24" s="2">
        <f t="shared" si="15"/>
        <v>200</v>
      </c>
      <c r="AD24" s="2">
        <f t="shared" si="16"/>
        <v>0</v>
      </c>
      <c r="AE24" s="2">
        <f t="shared" si="17"/>
        <v>200</v>
      </c>
      <c r="AF24" s="2">
        <f t="shared" si="18"/>
        <v>0</v>
      </c>
      <c r="AG24" s="2">
        <f t="shared" si="19"/>
        <v>0</v>
      </c>
      <c r="AH24" s="2">
        <f t="shared" si="20"/>
        <v>130</v>
      </c>
    </row>
    <row r="25" ht="12.75" customHeight="1">
      <c r="A25" s="53">
        <f t="shared" si="1"/>
        <v>3</v>
      </c>
      <c r="B25" s="72" t="s">
        <v>63</v>
      </c>
      <c r="C25" s="72" t="s">
        <v>64</v>
      </c>
      <c r="D25" s="75">
        <v>2002.0</v>
      </c>
      <c r="E25" s="72" t="s">
        <v>65</v>
      </c>
      <c r="F25" s="53" t="s">
        <v>32</v>
      </c>
      <c r="G25" s="57">
        <f t="shared" si="2"/>
        <v>80</v>
      </c>
      <c r="H25" s="68">
        <f t="shared" si="3"/>
        <v>80</v>
      </c>
      <c r="I25" s="58">
        <v>42.0</v>
      </c>
      <c r="J25" s="40">
        <f t="shared" si="4"/>
        <v>80</v>
      </c>
      <c r="K25" s="38"/>
      <c r="L25" s="40" t="str">
        <f t="shared" si="5"/>
        <v/>
      </c>
      <c r="M25" s="38">
        <v>42.0</v>
      </c>
      <c r="N25" s="40">
        <f t="shared" si="6"/>
        <v>80</v>
      </c>
      <c r="O25" s="58"/>
      <c r="P25" s="40" t="str">
        <f t="shared" si="7"/>
        <v/>
      </c>
      <c r="Q25" s="38"/>
      <c r="R25" s="40" t="str">
        <f t="shared" si="8"/>
        <v/>
      </c>
      <c r="S25" s="38">
        <v>87.0</v>
      </c>
      <c r="T25" s="40">
        <f t="shared" si="9"/>
        <v>0</v>
      </c>
      <c r="U25" s="59">
        <v>121.0</v>
      </c>
      <c r="V25" s="40">
        <f t="shared" si="10"/>
        <v>0</v>
      </c>
      <c r="W25" s="59">
        <v>107.0</v>
      </c>
      <c r="X25" s="40">
        <f t="shared" si="11"/>
        <v>0</v>
      </c>
      <c r="Y25" s="2"/>
      <c r="Z25" s="60">
        <f t="shared" si="12"/>
        <v>80</v>
      </c>
      <c r="AA25" s="60">
        <f t="shared" si="13"/>
        <v>0</v>
      </c>
      <c r="AB25" s="60">
        <f t="shared" si="14"/>
        <v>80</v>
      </c>
      <c r="AC25" s="2">
        <f t="shared" si="15"/>
        <v>80</v>
      </c>
      <c r="AD25" s="2">
        <f t="shared" si="16"/>
        <v>0</v>
      </c>
      <c r="AE25" s="2">
        <f t="shared" si="17"/>
        <v>0</v>
      </c>
      <c r="AF25" s="2">
        <f t="shared" si="18"/>
        <v>0</v>
      </c>
      <c r="AG25" s="2">
        <f t="shared" si="19"/>
        <v>0</v>
      </c>
      <c r="AH25" s="2">
        <f t="shared" si="20"/>
        <v>0</v>
      </c>
    </row>
    <row r="26" ht="12.75" customHeight="1">
      <c r="A26" s="53">
        <f t="shared" si="1"/>
        <v>4</v>
      </c>
      <c r="B26" s="72" t="s">
        <v>68</v>
      </c>
      <c r="C26" s="72" t="s">
        <v>69</v>
      </c>
      <c r="D26" s="75">
        <v>2001.0</v>
      </c>
      <c r="E26" s="72" t="s">
        <v>44</v>
      </c>
      <c r="F26" s="53" t="s">
        <v>32</v>
      </c>
      <c r="G26" s="57">
        <f t="shared" si="2"/>
        <v>80</v>
      </c>
      <c r="H26" s="68">
        <f t="shared" si="3"/>
        <v>80</v>
      </c>
      <c r="I26" s="58">
        <v>60.0</v>
      </c>
      <c r="J26" s="40">
        <f t="shared" si="4"/>
        <v>80</v>
      </c>
      <c r="K26" s="38"/>
      <c r="L26" s="40" t="str">
        <f t="shared" si="5"/>
        <v/>
      </c>
      <c r="M26" s="38">
        <v>98.0</v>
      </c>
      <c r="N26" s="40">
        <f t="shared" si="6"/>
        <v>0</v>
      </c>
      <c r="O26" s="58"/>
      <c r="P26" s="40" t="str">
        <f t="shared" si="7"/>
        <v/>
      </c>
      <c r="Q26" s="38">
        <v>147.0</v>
      </c>
      <c r="R26" s="40">
        <f t="shared" si="8"/>
        <v>0</v>
      </c>
      <c r="S26" s="38"/>
      <c r="T26" s="40" t="str">
        <f t="shared" si="9"/>
        <v/>
      </c>
      <c r="U26" s="59">
        <v>135.0</v>
      </c>
      <c r="V26" s="40">
        <f t="shared" si="10"/>
        <v>0</v>
      </c>
      <c r="W26" s="38"/>
      <c r="X26" s="40" t="str">
        <f t="shared" si="11"/>
        <v/>
      </c>
      <c r="Y26" s="2"/>
      <c r="Z26" s="60">
        <f t="shared" si="12"/>
        <v>80</v>
      </c>
      <c r="AA26" s="60">
        <f t="shared" si="13"/>
        <v>0</v>
      </c>
      <c r="AB26" s="60">
        <f t="shared" si="14"/>
        <v>0</v>
      </c>
      <c r="AC26" s="2">
        <f t="shared" si="15"/>
        <v>80</v>
      </c>
      <c r="AD26" s="2">
        <f t="shared" si="16"/>
        <v>0</v>
      </c>
      <c r="AE26" s="2">
        <f t="shared" si="17"/>
        <v>0</v>
      </c>
      <c r="AF26" s="2">
        <f t="shared" si="18"/>
        <v>0</v>
      </c>
      <c r="AG26" s="2">
        <f t="shared" si="19"/>
        <v>0</v>
      </c>
      <c r="AH26" s="2">
        <f t="shared" si="20"/>
        <v>0</v>
      </c>
    </row>
    <row r="27" ht="12.75" customHeight="1">
      <c r="A27" s="53">
        <f t="shared" si="1"/>
        <v>5</v>
      </c>
      <c r="B27" s="55" t="s">
        <v>72</v>
      </c>
      <c r="C27" s="55" t="s">
        <v>73</v>
      </c>
      <c r="D27" s="56">
        <v>2002.0</v>
      </c>
      <c r="E27" s="55" t="s">
        <v>39</v>
      </c>
      <c r="F27" s="53" t="s">
        <v>32</v>
      </c>
      <c r="G27" s="57">
        <f t="shared" si="2"/>
        <v>80</v>
      </c>
      <c r="H27" s="68">
        <f t="shared" si="3"/>
        <v>80</v>
      </c>
      <c r="I27" s="58"/>
      <c r="J27" s="40" t="str">
        <f t="shared" si="4"/>
        <v/>
      </c>
      <c r="K27" s="38"/>
      <c r="L27" s="40" t="str">
        <f t="shared" si="5"/>
        <v/>
      </c>
      <c r="M27" s="38">
        <v>60.0</v>
      </c>
      <c r="N27" s="40">
        <f t="shared" si="6"/>
        <v>80</v>
      </c>
      <c r="O27" s="58"/>
      <c r="P27" s="40" t="str">
        <f t="shared" si="7"/>
        <v/>
      </c>
      <c r="Q27" s="38"/>
      <c r="R27" s="40" t="str">
        <f t="shared" si="8"/>
        <v/>
      </c>
      <c r="S27" s="38"/>
      <c r="T27" s="40" t="str">
        <f t="shared" si="9"/>
        <v/>
      </c>
      <c r="U27" s="38"/>
      <c r="V27" s="40" t="str">
        <f t="shared" si="10"/>
        <v/>
      </c>
      <c r="W27" s="38"/>
      <c r="X27" s="40" t="str">
        <f t="shared" si="11"/>
        <v/>
      </c>
      <c r="Y27" s="2"/>
      <c r="Z27" s="60">
        <f t="shared" si="12"/>
        <v>0</v>
      </c>
      <c r="AA27" s="60">
        <f t="shared" si="13"/>
        <v>0</v>
      </c>
      <c r="AB27" s="60">
        <f t="shared" si="14"/>
        <v>80</v>
      </c>
      <c r="AC27" s="2">
        <f t="shared" si="15"/>
        <v>80</v>
      </c>
      <c r="AD27" s="2">
        <f t="shared" si="16"/>
        <v>0</v>
      </c>
      <c r="AE27" s="2">
        <f t="shared" si="17"/>
        <v>0</v>
      </c>
      <c r="AF27" s="2">
        <f t="shared" si="18"/>
        <v>0</v>
      </c>
      <c r="AG27" s="2">
        <f t="shared" si="19"/>
        <v>0</v>
      </c>
      <c r="AH27" s="2">
        <f t="shared" si="20"/>
        <v>0</v>
      </c>
    </row>
    <row r="28" ht="12.75" customHeight="1">
      <c r="A28" s="53">
        <f t="shared" si="1"/>
        <v>6</v>
      </c>
      <c r="B28" s="55" t="s">
        <v>76</v>
      </c>
      <c r="C28" s="55" t="s">
        <v>77</v>
      </c>
      <c r="D28" s="71">
        <v>2005.0</v>
      </c>
      <c r="E28" s="55" t="s">
        <v>78</v>
      </c>
      <c r="F28" s="53" t="s">
        <v>32</v>
      </c>
      <c r="G28" s="57">
        <f t="shared" si="2"/>
        <v>50</v>
      </c>
      <c r="H28" s="68">
        <f t="shared" si="3"/>
        <v>50</v>
      </c>
      <c r="I28" s="58"/>
      <c r="J28" s="40" t="str">
        <f t="shared" si="4"/>
        <v/>
      </c>
      <c r="K28" s="38"/>
      <c r="L28" s="40" t="str">
        <f t="shared" si="5"/>
        <v/>
      </c>
      <c r="M28" s="38">
        <v>85.0</v>
      </c>
      <c r="N28" s="40">
        <f t="shared" si="6"/>
        <v>50</v>
      </c>
      <c r="O28" s="58"/>
      <c r="P28" s="40" t="str">
        <f t="shared" si="7"/>
        <v/>
      </c>
      <c r="Q28" s="38"/>
      <c r="R28" s="40" t="str">
        <f t="shared" si="8"/>
        <v/>
      </c>
      <c r="S28" s="38"/>
      <c r="T28" s="40" t="str">
        <f t="shared" si="9"/>
        <v/>
      </c>
      <c r="U28" s="38"/>
      <c r="V28" s="40" t="str">
        <f t="shared" si="10"/>
        <v/>
      </c>
      <c r="W28" s="38"/>
      <c r="X28" s="40" t="str">
        <f t="shared" si="11"/>
        <v/>
      </c>
      <c r="Y28" s="2"/>
      <c r="Z28" s="60">
        <f t="shared" si="12"/>
        <v>0</v>
      </c>
      <c r="AA28" s="60">
        <f t="shared" si="13"/>
        <v>0</v>
      </c>
      <c r="AB28" s="60">
        <f t="shared" si="14"/>
        <v>50</v>
      </c>
      <c r="AC28" s="2">
        <f t="shared" si="15"/>
        <v>50</v>
      </c>
      <c r="AD28" s="2">
        <f t="shared" si="16"/>
        <v>0</v>
      </c>
      <c r="AE28" s="2">
        <f t="shared" si="17"/>
        <v>0</v>
      </c>
      <c r="AF28" s="2">
        <f t="shared" si="18"/>
        <v>0</v>
      </c>
      <c r="AG28" s="2">
        <f t="shared" si="19"/>
        <v>0</v>
      </c>
      <c r="AH28" s="2">
        <f t="shared" si="20"/>
        <v>0</v>
      </c>
    </row>
    <row r="29" ht="12.75" customHeight="1">
      <c r="A29" s="53">
        <f t="shared" si="1"/>
        <v>7</v>
      </c>
      <c r="B29" s="55" t="s">
        <v>81</v>
      </c>
      <c r="C29" s="55" t="s">
        <v>82</v>
      </c>
      <c r="D29" s="56">
        <v>2004.0</v>
      </c>
      <c r="E29" s="55" t="s">
        <v>47</v>
      </c>
      <c r="F29" s="53" t="s">
        <v>32</v>
      </c>
      <c r="G29" s="57">
        <f t="shared" si="2"/>
        <v>50</v>
      </c>
      <c r="H29" s="68">
        <f t="shared" si="3"/>
        <v>50</v>
      </c>
      <c r="I29" s="58"/>
      <c r="J29" s="40" t="str">
        <f t="shared" si="4"/>
        <v/>
      </c>
      <c r="K29" s="38"/>
      <c r="L29" s="40" t="str">
        <f t="shared" si="5"/>
        <v/>
      </c>
      <c r="M29" s="38">
        <v>88.0</v>
      </c>
      <c r="N29" s="40">
        <f t="shared" si="6"/>
        <v>50</v>
      </c>
      <c r="O29" s="58"/>
      <c r="P29" s="40" t="str">
        <f t="shared" si="7"/>
        <v/>
      </c>
      <c r="Q29" s="38"/>
      <c r="R29" s="40" t="str">
        <f t="shared" si="8"/>
        <v/>
      </c>
      <c r="S29" s="38"/>
      <c r="T29" s="40" t="str">
        <f t="shared" si="9"/>
        <v/>
      </c>
      <c r="U29" s="38"/>
      <c r="V29" s="40" t="str">
        <f t="shared" si="10"/>
        <v/>
      </c>
      <c r="W29" s="38"/>
      <c r="X29" s="40" t="str">
        <f t="shared" si="11"/>
        <v/>
      </c>
      <c r="Y29" s="2"/>
      <c r="Z29" s="60">
        <f t="shared" si="12"/>
        <v>0</v>
      </c>
      <c r="AA29" s="60">
        <f t="shared" si="13"/>
        <v>0</v>
      </c>
      <c r="AB29" s="60">
        <f t="shared" si="14"/>
        <v>50</v>
      </c>
      <c r="AC29" s="2">
        <f t="shared" si="15"/>
        <v>50</v>
      </c>
      <c r="AD29" s="2">
        <f t="shared" si="16"/>
        <v>0</v>
      </c>
      <c r="AE29" s="2">
        <f t="shared" si="17"/>
        <v>0</v>
      </c>
      <c r="AF29" s="2">
        <f t="shared" si="18"/>
        <v>0</v>
      </c>
      <c r="AG29" s="2">
        <f t="shared" si="19"/>
        <v>0</v>
      </c>
      <c r="AH29" s="2">
        <f t="shared" si="20"/>
        <v>0</v>
      </c>
    </row>
    <row r="30" ht="12.75" customHeight="1">
      <c r="A30" s="53">
        <f t="shared" si="1"/>
        <v>8</v>
      </c>
      <c r="B30" s="55" t="s">
        <v>83</v>
      </c>
      <c r="C30" s="55" t="s">
        <v>84</v>
      </c>
      <c r="D30" s="56">
        <v>2004.0</v>
      </c>
      <c r="E30" s="55" t="s">
        <v>62</v>
      </c>
      <c r="F30" s="53" t="s">
        <v>32</v>
      </c>
      <c r="G30" s="57">
        <f t="shared" si="2"/>
        <v>0</v>
      </c>
      <c r="H30" s="68">
        <f t="shared" si="3"/>
        <v>0</v>
      </c>
      <c r="I30" s="58"/>
      <c r="J30" s="40" t="str">
        <f t="shared" si="4"/>
        <v/>
      </c>
      <c r="K30" s="38"/>
      <c r="L30" s="40" t="str">
        <f t="shared" si="5"/>
        <v/>
      </c>
      <c r="M30" s="38">
        <v>96.0</v>
      </c>
      <c r="N30" s="40">
        <f t="shared" si="6"/>
        <v>0</v>
      </c>
      <c r="O30" s="58"/>
      <c r="P30" s="40" t="str">
        <f t="shared" si="7"/>
        <v/>
      </c>
      <c r="Q30" s="38"/>
      <c r="R30" s="40" t="str">
        <f t="shared" si="8"/>
        <v/>
      </c>
      <c r="S30" s="38"/>
      <c r="T30" s="40" t="str">
        <f t="shared" si="9"/>
        <v/>
      </c>
      <c r="U30" s="38"/>
      <c r="V30" s="40" t="str">
        <f t="shared" si="10"/>
        <v/>
      </c>
      <c r="W30" s="38"/>
      <c r="X30" s="40" t="str">
        <f t="shared" si="11"/>
        <v/>
      </c>
      <c r="Y30" s="2"/>
      <c r="Z30" s="60">
        <f t="shared" si="12"/>
        <v>0</v>
      </c>
      <c r="AA30" s="60">
        <f t="shared" si="13"/>
        <v>0</v>
      </c>
      <c r="AB30" s="60">
        <f t="shared" si="14"/>
        <v>0</v>
      </c>
      <c r="AC30" s="2">
        <f t="shared" si="15"/>
        <v>0</v>
      </c>
      <c r="AD30" s="2">
        <f t="shared" si="16"/>
        <v>0</v>
      </c>
      <c r="AE30" s="2">
        <f t="shared" si="17"/>
        <v>0</v>
      </c>
      <c r="AF30" s="2">
        <f t="shared" si="18"/>
        <v>0</v>
      </c>
      <c r="AG30" s="2">
        <f t="shared" si="19"/>
        <v>0</v>
      </c>
      <c r="AH30" s="2">
        <f t="shared" si="20"/>
        <v>0</v>
      </c>
    </row>
    <row r="31" ht="12.75" customHeight="1">
      <c r="A31" s="53">
        <f t="shared" si="1"/>
        <v>9</v>
      </c>
      <c r="B31" s="55"/>
      <c r="C31" s="55"/>
      <c r="D31" s="56"/>
      <c r="E31" s="55"/>
      <c r="F31" s="53" t="s">
        <v>32</v>
      </c>
      <c r="G31" s="57">
        <f t="shared" si="2"/>
        <v>0</v>
      </c>
      <c r="H31" s="68">
        <f t="shared" si="3"/>
        <v>0</v>
      </c>
      <c r="I31" s="58"/>
      <c r="J31" s="40" t="str">
        <f t="shared" si="4"/>
        <v/>
      </c>
      <c r="K31" s="38"/>
      <c r="L31" s="40" t="str">
        <f t="shared" si="5"/>
        <v/>
      </c>
      <c r="M31" s="38"/>
      <c r="N31" s="40" t="str">
        <f t="shared" si="6"/>
        <v/>
      </c>
      <c r="O31" s="58"/>
      <c r="P31" s="40" t="str">
        <f t="shared" si="7"/>
        <v/>
      </c>
      <c r="Q31" s="38"/>
      <c r="R31" s="40" t="str">
        <f t="shared" si="8"/>
        <v/>
      </c>
      <c r="S31" s="38"/>
      <c r="T31" s="40" t="str">
        <f t="shared" si="9"/>
        <v/>
      </c>
      <c r="U31" s="38"/>
      <c r="V31" s="40" t="str">
        <f t="shared" si="10"/>
        <v/>
      </c>
      <c r="W31" s="38"/>
      <c r="X31" s="40" t="str">
        <f t="shared" si="11"/>
        <v/>
      </c>
      <c r="Y31" s="2"/>
      <c r="Z31" s="60">
        <f t="shared" si="12"/>
        <v>0</v>
      </c>
      <c r="AA31" s="60">
        <f t="shared" si="13"/>
        <v>0</v>
      </c>
      <c r="AB31" s="60">
        <f t="shared" si="14"/>
        <v>0</v>
      </c>
      <c r="AC31" s="2">
        <f t="shared" si="15"/>
        <v>0</v>
      </c>
      <c r="AD31" s="2">
        <f t="shared" si="16"/>
        <v>0</v>
      </c>
      <c r="AE31" s="2">
        <f t="shared" si="17"/>
        <v>0</v>
      </c>
      <c r="AF31" s="2">
        <f t="shared" si="18"/>
        <v>0</v>
      </c>
      <c r="AG31" s="2">
        <f t="shared" si="19"/>
        <v>0</v>
      </c>
      <c r="AH31" s="2">
        <f t="shared" si="20"/>
        <v>0</v>
      </c>
    </row>
    <row r="32" ht="12.75" customHeight="1">
      <c r="A32" s="53">
        <f t="shared" si="1"/>
        <v>10</v>
      </c>
      <c r="B32" s="55"/>
      <c r="C32" s="55"/>
      <c r="D32" s="56"/>
      <c r="E32" s="55"/>
      <c r="F32" s="53" t="s">
        <v>32</v>
      </c>
      <c r="G32" s="57">
        <f t="shared" si="2"/>
        <v>0</v>
      </c>
      <c r="H32" s="68">
        <f t="shared" si="3"/>
        <v>0</v>
      </c>
      <c r="I32" s="58"/>
      <c r="J32" s="40" t="str">
        <f t="shared" si="4"/>
        <v/>
      </c>
      <c r="K32" s="38"/>
      <c r="L32" s="40" t="str">
        <f t="shared" si="5"/>
        <v/>
      </c>
      <c r="M32" s="38"/>
      <c r="N32" s="40" t="str">
        <f t="shared" si="6"/>
        <v/>
      </c>
      <c r="O32" s="58"/>
      <c r="P32" s="40" t="str">
        <f t="shared" si="7"/>
        <v/>
      </c>
      <c r="Q32" s="38"/>
      <c r="R32" s="40" t="str">
        <f t="shared" si="8"/>
        <v/>
      </c>
      <c r="S32" s="38"/>
      <c r="T32" s="40" t="str">
        <f t="shared" si="9"/>
        <v/>
      </c>
      <c r="U32" s="38"/>
      <c r="V32" s="40" t="str">
        <f t="shared" si="10"/>
        <v/>
      </c>
      <c r="W32" s="38"/>
      <c r="X32" s="40" t="str">
        <f t="shared" si="11"/>
        <v/>
      </c>
      <c r="Y32" s="2"/>
      <c r="Z32" s="60">
        <f t="shared" si="12"/>
        <v>0</v>
      </c>
      <c r="AA32" s="60">
        <f t="shared" si="13"/>
        <v>0</v>
      </c>
      <c r="AB32" s="60">
        <f t="shared" si="14"/>
        <v>0</v>
      </c>
      <c r="AC32" s="2">
        <f t="shared" si="15"/>
        <v>0</v>
      </c>
      <c r="AD32" s="2">
        <f t="shared" si="16"/>
        <v>0</v>
      </c>
      <c r="AE32" s="2">
        <f t="shared" si="17"/>
        <v>0</v>
      </c>
      <c r="AF32" s="2">
        <f t="shared" si="18"/>
        <v>0</v>
      </c>
      <c r="AG32" s="2">
        <f t="shared" si="19"/>
        <v>0</v>
      </c>
      <c r="AH32" s="2">
        <f t="shared" si="20"/>
        <v>0</v>
      </c>
    </row>
    <row r="33" ht="12.75" customHeight="1">
      <c r="A33" s="53">
        <f t="shared" si="1"/>
        <v>11</v>
      </c>
      <c r="B33" s="55"/>
      <c r="C33" s="55"/>
      <c r="D33" s="56"/>
      <c r="E33" s="55"/>
      <c r="F33" s="53" t="s">
        <v>32</v>
      </c>
      <c r="G33" s="57">
        <f t="shared" si="2"/>
        <v>0</v>
      </c>
      <c r="H33" s="68">
        <f t="shared" si="3"/>
        <v>0</v>
      </c>
      <c r="I33" s="58"/>
      <c r="J33" s="40" t="str">
        <f t="shared" si="4"/>
        <v/>
      </c>
      <c r="K33" s="38"/>
      <c r="L33" s="40" t="str">
        <f t="shared" si="5"/>
        <v/>
      </c>
      <c r="M33" s="38"/>
      <c r="N33" s="40" t="str">
        <f t="shared" si="6"/>
        <v/>
      </c>
      <c r="O33" s="58"/>
      <c r="P33" s="40" t="str">
        <f t="shared" si="7"/>
        <v/>
      </c>
      <c r="Q33" s="38"/>
      <c r="R33" s="40" t="str">
        <f t="shared" si="8"/>
        <v/>
      </c>
      <c r="S33" s="38"/>
      <c r="T33" s="40" t="str">
        <f t="shared" si="9"/>
        <v/>
      </c>
      <c r="U33" s="38"/>
      <c r="V33" s="40" t="str">
        <f t="shared" si="10"/>
        <v/>
      </c>
      <c r="W33" s="38"/>
      <c r="X33" s="40" t="str">
        <f t="shared" si="11"/>
        <v/>
      </c>
      <c r="Y33" s="2"/>
      <c r="Z33" s="60">
        <f t="shared" si="12"/>
        <v>0</v>
      </c>
      <c r="AA33" s="60">
        <f t="shared" si="13"/>
        <v>0</v>
      </c>
      <c r="AB33" s="60">
        <f t="shared" si="14"/>
        <v>0</v>
      </c>
      <c r="AC33" s="2">
        <f t="shared" si="15"/>
        <v>0</v>
      </c>
      <c r="AD33" s="2">
        <f t="shared" si="16"/>
        <v>0</v>
      </c>
      <c r="AE33" s="2">
        <f t="shared" si="17"/>
        <v>0</v>
      </c>
      <c r="AF33" s="2">
        <f t="shared" si="18"/>
        <v>0</v>
      </c>
      <c r="AG33" s="2">
        <f t="shared" si="19"/>
        <v>0</v>
      </c>
      <c r="AH33" s="2">
        <f t="shared" si="20"/>
        <v>0</v>
      </c>
    </row>
    <row r="34" ht="12.75" customHeight="1">
      <c r="A34" s="16">
        <f t="shared" si="1"/>
        <v>12</v>
      </c>
      <c r="B34" s="37"/>
      <c r="C34" s="37"/>
      <c r="D34" s="38"/>
      <c r="E34" s="37"/>
      <c r="F34" s="16" t="s">
        <v>32</v>
      </c>
      <c r="G34" s="57">
        <f t="shared" si="2"/>
        <v>0</v>
      </c>
      <c r="H34" s="77">
        <f t="shared" si="3"/>
        <v>0</v>
      </c>
      <c r="I34" s="58"/>
      <c r="J34" s="40" t="str">
        <f t="shared" si="4"/>
        <v/>
      </c>
      <c r="K34" s="38"/>
      <c r="L34" s="40" t="str">
        <f t="shared" si="5"/>
        <v/>
      </c>
      <c r="M34" s="38"/>
      <c r="N34" s="40" t="str">
        <f t="shared" si="6"/>
        <v/>
      </c>
      <c r="O34" s="58"/>
      <c r="P34" s="40" t="str">
        <f t="shared" si="7"/>
        <v/>
      </c>
      <c r="Q34" s="38"/>
      <c r="R34" s="40" t="str">
        <f t="shared" si="8"/>
        <v/>
      </c>
      <c r="S34" s="38"/>
      <c r="T34" s="40" t="str">
        <f t="shared" si="9"/>
        <v/>
      </c>
      <c r="U34" s="38"/>
      <c r="V34" s="40" t="str">
        <f t="shared" si="10"/>
        <v/>
      </c>
      <c r="W34" s="38"/>
      <c r="X34" s="40" t="str">
        <f t="shared" si="11"/>
        <v/>
      </c>
      <c r="Y34" s="2"/>
      <c r="Z34" s="60">
        <f t="shared" si="12"/>
        <v>0</v>
      </c>
      <c r="AA34" s="60">
        <f t="shared" si="13"/>
        <v>0</v>
      </c>
      <c r="AB34" s="60">
        <f t="shared" si="14"/>
        <v>0</v>
      </c>
      <c r="AC34" s="2">
        <f t="shared" si="15"/>
        <v>0</v>
      </c>
      <c r="AD34" s="2">
        <f t="shared" si="16"/>
        <v>0</v>
      </c>
      <c r="AE34" s="2">
        <f t="shared" si="17"/>
        <v>0</v>
      </c>
      <c r="AF34" s="2">
        <f t="shared" si="18"/>
        <v>0</v>
      </c>
      <c r="AG34" s="2">
        <f t="shared" si="19"/>
        <v>0</v>
      </c>
      <c r="AH34" s="2">
        <f t="shared" si="20"/>
        <v>0</v>
      </c>
    </row>
    <row r="35" ht="12.75" customHeight="1">
      <c r="A35" s="16">
        <f t="shared" si="1"/>
        <v>13</v>
      </c>
      <c r="B35" s="37"/>
      <c r="C35" s="37"/>
      <c r="D35" s="38"/>
      <c r="E35" s="37"/>
      <c r="F35" s="16" t="s">
        <v>32</v>
      </c>
      <c r="G35" s="57">
        <f t="shared" si="2"/>
        <v>0</v>
      </c>
      <c r="H35" s="77">
        <f t="shared" si="3"/>
        <v>0</v>
      </c>
      <c r="I35" s="58"/>
      <c r="J35" s="40" t="str">
        <f t="shared" si="4"/>
        <v/>
      </c>
      <c r="K35" s="38"/>
      <c r="L35" s="40" t="str">
        <f t="shared" si="5"/>
        <v/>
      </c>
      <c r="M35" s="38"/>
      <c r="N35" s="40" t="str">
        <f t="shared" si="6"/>
        <v/>
      </c>
      <c r="O35" s="58"/>
      <c r="P35" s="40" t="str">
        <f t="shared" si="7"/>
        <v/>
      </c>
      <c r="Q35" s="38"/>
      <c r="R35" s="40" t="str">
        <f t="shared" si="8"/>
        <v/>
      </c>
      <c r="S35" s="38"/>
      <c r="T35" s="40" t="str">
        <f t="shared" si="9"/>
        <v/>
      </c>
      <c r="U35" s="38"/>
      <c r="V35" s="40" t="str">
        <f t="shared" si="10"/>
        <v/>
      </c>
      <c r="W35" s="38"/>
      <c r="X35" s="40" t="str">
        <f t="shared" si="11"/>
        <v/>
      </c>
      <c r="Y35" s="2"/>
      <c r="Z35" s="60">
        <f t="shared" si="12"/>
        <v>0</v>
      </c>
      <c r="AA35" s="60">
        <f t="shared" si="13"/>
        <v>0</v>
      </c>
      <c r="AB35" s="60">
        <f t="shared" si="14"/>
        <v>0</v>
      </c>
      <c r="AC35" s="2">
        <f t="shared" si="15"/>
        <v>0</v>
      </c>
      <c r="AD35" s="2">
        <f t="shared" si="16"/>
        <v>0</v>
      </c>
      <c r="AE35" s="2">
        <f t="shared" si="17"/>
        <v>0</v>
      </c>
      <c r="AF35" s="2">
        <f t="shared" si="18"/>
        <v>0</v>
      </c>
      <c r="AG35" s="2">
        <f t="shared" si="19"/>
        <v>0</v>
      </c>
      <c r="AH35" s="2">
        <f t="shared" si="20"/>
        <v>0</v>
      </c>
    </row>
    <row r="36" ht="12.75" customHeight="1">
      <c r="A36" s="16">
        <f t="shared" si="1"/>
        <v>14</v>
      </c>
      <c r="B36" s="37"/>
      <c r="C36" s="37"/>
      <c r="D36" s="38"/>
      <c r="E36" s="37"/>
      <c r="F36" s="16" t="s">
        <v>32</v>
      </c>
      <c r="G36" s="57">
        <f t="shared" si="2"/>
        <v>0</v>
      </c>
      <c r="H36" s="77">
        <f t="shared" si="3"/>
        <v>0</v>
      </c>
      <c r="I36" s="58"/>
      <c r="J36" s="40" t="str">
        <f t="shared" si="4"/>
        <v/>
      </c>
      <c r="K36" s="38"/>
      <c r="L36" s="40" t="str">
        <f t="shared" si="5"/>
        <v/>
      </c>
      <c r="M36" s="38"/>
      <c r="N36" s="40" t="str">
        <f t="shared" si="6"/>
        <v/>
      </c>
      <c r="O36" s="58"/>
      <c r="P36" s="40" t="str">
        <f t="shared" si="7"/>
        <v/>
      </c>
      <c r="Q36" s="38"/>
      <c r="R36" s="40" t="str">
        <f t="shared" si="8"/>
        <v/>
      </c>
      <c r="S36" s="38"/>
      <c r="T36" s="40" t="str">
        <f t="shared" si="9"/>
        <v/>
      </c>
      <c r="U36" s="38"/>
      <c r="V36" s="40" t="str">
        <f t="shared" si="10"/>
        <v/>
      </c>
      <c r="W36" s="38"/>
      <c r="X36" s="40" t="str">
        <f t="shared" si="11"/>
        <v/>
      </c>
      <c r="Y36" s="2"/>
      <c r="Z36" s="60">
        <f t="shared" si="12"/>
        <v>0</v>
      </c>
      <c r="AA36" s="60">
        <f t="shared" si="13"/>
        <v>0</v>
      </c>
      <c r="AB36" s="60">
        <f t="shared" si="14"/>
        <v>0</v>
      </c>
      <c r="AC36" s="2">
        <f t="shared" si="15"/>
        <v>0</v>
      </c>
      <c r="AD36" s="2">
        <f t="shared" si="16"/>
        <v>0</v>
      </c>
      <c r="AE36" s="2">
        <f t="shared" si="17"/>
        <v>0</v>
      </c>
      <c r="AF36" s="2">
        <f t="shared" si="18"/>
        <v>0</v>
      </c>
      <c r="AG36" s="2">
        <f t="shared" si="19"/>
        <v>0</v>
      </c>
      <c r="AH36" s="2">
        <f t="shared" si="20"/>
        <v>0</v>
      </c>
    </row>
    <row r="37" ht="12.75" customHeight="1">
      <c r="A37" s="16">
        <f t="shared" si="1"/>
        <v>15</v>
      </c>
      <c r="B37" s="37"/>
      <c r="C37" s="37"/>
      <c r="D37" s="38"/>
      <c r="E37" s="37"/>
      <c r="F37" s="16" t="s">
        <v>32</v>
      </c>
      <c r="G37" s="57">
        <f t="shared" si="2"/>
        <v>0</v>
      </c>
      <c r="H37" s="77">
        <f t="shared" si="3"/>
        <v>0</v>
      </c>
      <c r="I37" s="58"/>
      <c r="J37" s="40" t="str">
        <f t="shared" si="4"/>
        <v/>
      </c>
      <c r="K37" s="38"/>
      <c r="L37" s="40" t="str">
        <f t="shared" si="5"/>
        <v/>
      </c>
      <c r="M37" s="38"/>
      <c r="N37" s="40" t="str">
        <f t="shared" si="6"/>
        <v/>
      </c>
      <c r="O37" s="58"/>
      <c r="P37" s="40" t="str">
        <f t="shared" si="7"/>
        <v/>
      </c>
      <c r="Q37" s="38"/>
      <c r="R37" s="40" t="str">
        <f t="shared" si="8"/>
        <v/>
      </c>
      <c r="S37" s="38"/>
      <c r="T37" s="40" t="str">
        <f t="shared" si="9"/>
        <v/>
      </c>
      <c r="U37" s="38"/>
      <c r="V37" s="40" t="str">
        <f t="shared" si="10"/>
        <v/>
      </c>
      <c r="W37" s="38"/>
      <c r="X37" s="40" t="str">
        <f t="shared" si="11"/>
        <v/>
      </c>
      <c r="Y37" s="2"/>
      <c r="Z37" s="60">
        <f t="shared" si="12"/>
        <v>0</v>
      </c>
      <c r="AA37" s="60">
        <f t="shared" si="13"/>
        <v>0</v>
      </c>
      <c r="AB37" s="60">
        <f t="shared" si="14"/>
        <v>0</v>
      </c>
      <c r="AC37" s="2">
        <f t="shared" si="15"/>
        <v>0</v>
      </c>
      <c r="AD37" s="2">
        <f t="shared" si="16"/>
        <v>0</v>
      </c>
      <c r="AE37" s="2">
        <f t="shared" si="17"/>
        <v>0</v>
      </c>
      <c r="AF37" s="2">
        <f t="shared" si="18"/>
        <v>0</v>
      </c>
      <c r="AG37" s="2">
        <f t="shared" si="19"/>
        <v>0</v>
      </c>
      <c r="AH37" s="2">
        <f t="shared" si="20"/>
        <v>0</v>
      </c>
    </row>
    <row r="38" ht="12.75" customHeight="1">
      <c r="A38" s="1"/>
      <c r="B38" s="2"/>
      <c r="C38" s="2"/>
      <c r="D38" s="3"/>
      <c r="E38" s="2"/>
      <c r="F38" s="1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2"/>
      <c r="AC38" s="2"/>
      <c r="AD38" s="2"/>
      <c r="AE38" s="2"/>
      <c r="AF38" s="2"/>
      <c r="AG38" s="2"/>
      <c r="AH38" s="2"/>
    </row>
    <row r="39" ht="12.75" customHeight="1">
      <c r="A39" s="1"/>
      <c r="B39" s="2"/>
      <c r="C39" s="2"/>
      <c r="D39" s="3"/>
      <c r="E39" s="2"/>
      <c r="F39" s="1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2"/>
      <c r="AC39" s="2"/>
      <c r="AD39" s="2"/>
      <c r="AE39" s="2"/>
      <c r="AF39" s="2"/>
      <c r="AG39" s="2"/>
      <c r="AH39" s="2"/>
    </row>
    <row r="40" ht="12.75" customHeight="1">
      <c r="A40" s="1"/>
      <c r="B40" s="2"/>
      <c r="C40" s="2"/>
      <c r="D40" s="3"/>
      <c r="E40" s="2"/>
      <c r="F40" s="1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2"/>
      <c r="AC40" s="2"/>
      <c r="AD40" s="2"/>
      <c r="AE40" s="2"/>
      <c r="AF40" s="2"/>
      <c r="AG40" s="2"/>
      <c r="AH40" s="2"/>
    </row>
    <row r="41" ht="12.75" customHeight="1">
      <c r="A41" s="1"/>
      <c r="B41" s="2"/>
      <c r="C41" s="2"/>
      <c r="D41" s="3"/>
      <c r="E41" s="2"/>
      <c r="F41" s="1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  <c r="AB41" s="2"/>
      <c r="AC41" s="2"/>
      <c r="AD41" s="2"/>
      <c r="AE41" s="2"/>
      <c r="AF41" s="2"/>
      <c r="AG41" s="2"/>
      <c r="AH41" s="2"/>
    </row>
    <row r="42" ht="12.75" customHeight="1">
      <c r="A42" s="1"/>
      <c r="B42" s="2"/>
      <c r="C42" s="2"/>
      <c r="D42" s="3"/>
      <c r="E42" s="2"/>
      <c r="F42" s="1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  <c r="AB42" s="2"/>
      <c r="AC42" s="2"/>
      <c r="AD42" s="2"/>
      <c r="AE42" s="2"/>
      <c r="AF42" s="2"/>
      <c r="AG42" s="2"/>
      <c r="AH42" s="2"/>
    </row>
    <row r="43" ht="12.75" customHeight="1">
      <c r="A43" s="1"/>
      <c r="B43" s="2"/>
      <c r="C43" s="2"/>
      <c r="D43" s="3"/>
      <c r="E43" s="2"/>
      <c r="F43" s="1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</row>
    <row r="44" ht="12.75" customHeight="1">
      <c r="A44" s="1"/>
      <c r="B44" s="2"/>
      <c r="C44" s="2"/>
      <c r="D44" s="3"/>
      <c r="E44" s="2"/>
      <c r="F44" s="1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</row>
    <row r="45" ht="12.75" customHeight="1">
      <c r="A45" s="1"/>
      <c r="B45" s="2"/>
      <c r="C45" s="2"/>
      <c r="D45" s="3"/>
      <c r="E45" s="2"/>
      <c r="F45" s="1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</row>
    <row r="46" ht="12.75" customHeight="1">
      <c r="A46" s="1"/>
      <c r="B46" s="2"/>
      <c r="C46" s="2"/>
      <c r="D46" s="3"/>
      <c r="E46" s="2"/>
      <c r="F46" s="1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</row>
    <row r="47" ht="12.75" customHeight="1">
      <c r="A47" s="1"/>
      <c r="B47" s="2"/>
      <c r="C47" s="2"/>
      <c r="D47" s="3"/>
      <c r="E47" s="2"/>
      <c r="F47" s="1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  <c r="AB47" s="2"/>
      <c r="AC47" s="2"/>
      <c r="AD47" s="2"/>
      <c r="AE47" s="2"/>
      <c r="AF47" s="2"/>
      <c r="AG47" s="2"/>
      <c r="AH47" s="2"/>
    </row>
    <row r="48" ht="12.75" customHeight="1">
      <c r="A48" s="1"/>
      <c r="B48" s="2"/>
      <c r="C48" s="2"/>
      <c r="D48" s="3"/>
      <c r="E48" s="2"/>
      <c r="F48" s="1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  <c r="AA48" s="2"/>
      <c r="AB48" s="2"/>
      <c r="AC48" s="2"/>
      <c r="AD48" s="2"/>
      <c r="AE48" s="2"/>
      <c r="AF48" s="2"/>
      <c r="AG48" s="2"/>
      <c r="AH48" s="2"/>
    </row>
    <row r="49" ht="12.75" customHeight="1">
      <c r="A49" s="1"/>
      <c r="B49" s="2"/>
      <c r="C49" s="2"/>
      <c r="D49" s="3"/>
      <c r="E49" s="2"/>
      <c r="F49" s="1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2"/>
      <c r="AC49" s="2"/>
      <c r="AD49" s="2"/>
      <c r="AE49" s="2"/>
      <c r="AF49" s="2"/>
      <c r="AG49" s="2"/>
      <c r="AH49" s="2"/>
    </row>
    <row r="50" ht="12.75" customHeight="1">
      <c r="A50" s="1"/>
      <c r="B50" s="2"/>
      <c r="C50" s="2"/>
      <c r="D50" s="3"/>
      <c r="E50" s="2"/>
      <c r="F50" s="1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2"/>
      <c r="AC50" s="2"/>
      <c r="AD50" s="2"/>
      <c r="AE50" s="2"/>
      <c r="AF50" s="2"/>
      <c r="AG50" s="2"/>
      <c r="AH50" s="2"/>
    </row>
    <row r="51" ht="12.75" customHeight="1">
      <c r="A51" s="1"/>
      <c r="B51" s="2"/>
      <c r="C51" s="2"/>
      <c r="D51" s="3"/>
      <c r="E51" s="2"/>
      <c r="F51" s="1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2"/>
      <c r="AC51" s="2"/>
      <c r="AD51" s="2"/>
      <c r="AE51" s="2"/>
      <c r="AF51" s="2"/>
      <c r="AG51" s="2"/>
      <c r="AH51" s="2"/>
    </row>
    <row r="52" ht="12.75" customHeight="1">
      <c r="A52" s="1"/>
      <c r="B52" s="2"/>
      <c r="C52" s="2"/>
      <c r="D52" s="3"/>
      <c r="E52" s="2"/>
      <c r="F52" s="1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2"/>
      <c r="AC52" s="2"/>
      <c r="AD52" s="2"/>
      <c r="AE52" s="2"/>
      <c r="AF52" s="2"/>
      <c r="AG52" s="2"/>
      <c r="AH52" s="2"/>
    </row>
    <row r="53" ht="12.75" customHeight="1">
      <c r="A53" s="1"/>
      <c r="B53" s="2"/>
      <c r="C53" s="2"/>
      <c r="D53" s="3"/>
      <c r="E53" s="2"/>
      <c r="F53" s="1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2"/>
      <c r="AC53" s="2"/>
      <c r="AD53" s="2"/>
      <c r="AE53" s="2"/>
      <c r="AF53" s="2"/>
      <c r="AG53" s="2"/>
      <c r="AH53" s="2"/>
    </row>
    <row r="54" ht="12.75" customHeight="1">
      <c r="A54" s="1"/>
      <c r="B54" s="2"/>
      <c r="C54" s="2"/>
      <c r="D54" s="3"/>
      <c r="E54" s="2"/>
      <c r="F54" s="1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2"/>
      <c r="AC54" s="2"/>
      <c r="AD54" s="2"/>
      <c r="AE54" s="2"/>
      <c r="AF54" s="2"/>
      <c r="AG54" s="2"/>
      <c r="AH54" s="2"/>
    </row>
    <row r="55" ht="12.75" customHeight="1">
      <c r="A55" s="1"/>
      <c r="B55" s="2"/>
      <c r="C55" s="2"/>
      <c r="D55" s="3"/>
      <c r="E55" s="2"/>
      <c r="F55" s="1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2"/>
      <c r="AC55" s="2"/>
      <c r="AD55" s="2"/>
      <c r="AE55" s="2"/>
      <c r="AF55" s="2"/>
      <c r="AG55" s="2"/>
      <c r="AH55" s="2"/>
    </row>
    <row r="56" ht="12.75" customHeight="1">
      <c r="A56" s="1"/>
      <c r="B56" s="2"/>
      <c r="C56" s="2"/>
      <c r="D56" s="3"/>
      <c r="E56" s="2"/>
      <c r="F56" s="1"/>
      <c r="G56" s="4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2"/>
      <c r="AC56" s="2"/>
      <c r="AD56" s="2"/>
      <c r="AE56" s="2"/>
      <c r="AF56" s="2"/>
      <c r="AG56" s="2"/>
      <c r="AH56" s="2"/>
    </row>
    <row r="57" ht="12.75" customHeight="1">
      <c r="A57" s="1"/>
      <c r="B57" s="2"/>
      <c r="C57" s="2"/>
      <c r="D57" s="3"/>
      <c r="E57" s="2"/>
      <c r="F57" s="1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2"/>
      <c r="AC57" s="2"/>
      <c r="AD57" s="2"/>
      <c r="AE57" s="2"/>
      <c r="AF57" s="2"/>
      <c r="AG57" s="2"/>
      <c r="AH57" s="2"/>
    </row>
    <row r="58" ht="12.75" customHeight="1">
      <c r="A58" s="1"/>
      <c r="B58" s="2"/>
      <c r="C58" s="2"/>
      <c r="D58" s="3"/>
      <c r="E58" s="2"/>
      <c r="F58" s="1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2"/>
      <c r="AC58" s="2"/>
      <c r="AD58" s="2"/>
      <c r="AE58" s="2"/>
      <c r="AF58" s="2"/>
      <c r="AG58" s="2"/>
      <c r="AH58" s="2"/>
    </row>
    <row r="59" ht="12.75" customHeight="1">
      <c r="A59" s="1"/>
      <c r="B59" s="2"/>
      <c r="C59" s="2"/>
      <c r="D59" s="3"/>
      <c r="E59" s="2"/>
      <c r="F59" s="1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2"/>
      <c r="AC59" s="2"/>
      <c r="AD59" s="2"/>
      <c r="AE59" s="2"/>
      <c r="AF59" s="2"/>
      <c r="AG59" s="2"/>
      <c r="AH59" s="2"/>
    </row>
    <row r="60" ht="12.75" customHeight="1">
      <c r="A60" s="1"/>
      <c r="B60" s="2"/>
      <c r="C60" s="2"/>
      <c r="D60" s="3"/>
      <c r="E60" s="2"/>
      <c r="F60" s="1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2"/>
      <c r="AC60" s="2"/>
      <c r="AD60" s="2"/>
      <c r="AE60" s="2"/>
      <c r="AF60" s="2"/>
      <c r="AG60" s="2"/>
      <c r="AH60" s="2"/>
    </row>
    <row r="61" ht="12.75" customHeight="1">
      <c r="A61" s="1"/>
      <c r="B61" s="2"/>
      <c r="C61" s="2"/>
      <c r="D61" s="3"/>
      <c r="E61" s="2"/>
      <c r="F61" s="1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2"/>
      <c r="AC61" s="2"/>
      <c r="AD61" s="2"/>
      <c r="AE61" s="2"/>
      <c r="AF61" s="2"/>
      <c r="AG61" s="2"/>
      <c r="AH61" s="2"/>
    </row>
    <row r="62" ht="12.75" customHeight="1">
      <c r="A62" s="1"/>
      <c r="B62" s="2"/>
      <c r="C62" s="2"/>
      <c r="D62" s="3"/>
      <c r="E62" s="2"/>
      <c r="F62" s="1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2"/>
      <c r="AC62" s="2"/>
      <c r="AD62" s="2"/>
      <c r="AE62" s="2"/>
      <c r="AF62" s="2"/>
      <c r="AG62" s="2"/>
      <c r="AH62" s="2"/>
    </row>
    <row r="63" ht="12.75" customHeight="1">
      <c r="A63" s="1"/>
      <c r="B63" s="2"/>
      <c r="C63" s="2"/>
      <c r="D63" s="3"/>
      <c r="E63" s="2"/>
      <c r="F63" s="1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2"/>
      <c r="AC63" s="2"/>
      <c r="AD63" s="2"/>
      <c r="AE63" s="2"/>
      <c r="AF63" s="2"/>
      <c r="AG63" s="2"/>
      <c r="AH63" s="2"/>
    </row>
    <row r="64" ht="12.75" customHeight="1">
      <c r="A64" s="1"/>
      <c r="B64" s="2"/>
      <c r="C64" s="2"/>
      <c r="D64" s="3"/>
      <c r="E64" s="2"/>
      <c r="F64" s="1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2"/>
      <c r="AC64" s="2"/>
      <c r="AD64" s="2"/>
      <c r="AE64" s="2"/>
      <c r="AF64" s="2"/>
      <c r="AG64" s="2"/>
      <c r="AH64" s="2"/>
    </row>
    <row r="65" ht="12.75" customHeight="1">
      <c r="A65" s="1"/>
      <c r="B65" s="2"/>
      <c r="C65" s="2"/>
      <c r="D65" s="3"/>
      <c r="E65" s="2"/>
      <c r="F65" s="1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2"/>
      <c r="AC65" s="2"/>
      <c r="AD65" s="2"/>
      <c r="AE65" s="2"/>
      <c r="AF65" s="2"/>
      <c r="AG65" s="2"/>
      <c r="AH65" s="2"/>
    </row>
    <row r="66" ht="12.75" customHeight="1">
      <c r="A66" s="1"/>
      <c r="B66" s="2"/>
      <c r="C66" s="2"/>
      <c r="D66" s="3"/>
      <c r="E66" s="2"/>
      <c r="F66" s="1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2"/>
      <c r="AC66" s="2"/>
      <c r="AD66" s="2"/>
      <c r="AE66" s="2"/>
      <c r="AF66" s="2"/>
      <c r="AG66" s="2"/>
      <c r="AH66" s="2"/>
    </row>
    <row r="67" ht="12.75" customHeight="1">
      <c r="A67" s="1"/>
      <c r="B67" s="2"/>
      <c r="C67" s="2"/>
      <c r="D67" s="3"/>
      <c r="E67" s="2"/>
      <c r="F67" s="1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2"/>
      <c r="AC67" s="2"/>
      <c r="AD67" s="2"/>
      <c r="AE67" s="2"/>
      <c r="AF67" s="2"/>
      <c r="AG67" s="2"/>
      <c r="AH67" s="2"/>
    </row>
    <row r="68" ht="12.75" customHeight="1">
      <c r="A68" s="1"/>
      <c r="B68" s="2"/>
      <c r="C68" s="2"/>
      <c r="D68" s="3"/>
      <c r="E68" s="2"/>
      <c r="F68" s="1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2"/>
      <c r="AC68" s="2"/>
      <c r="AD68" s="2"/>
      <c r="AE68" s="2"/>
      <c r="AF68" s="2"/>
      <c r="AG68" s="2"/>
      <c r="AH68" s="2"/>
    </row>
    <row r="69" ht="12.75" customHeight="1">
      <c r="A69" s="1"/>
      <c r="B69" s="2"/>
      <c r="C69" s="2"/>
      <c r="D69" s="3"/>
      <c r="E69" s="2"/>
      <c r="F69" s="1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2"/>
      <c r="AC69" s="2"/>
      <c r="AD69" s="2"/>
      <c r="AE69" s="2"/>
      <c r="AF69" s="2"/>
      <c r="AG69" s="2"/>
      <c r="AH69" s="2"/>
    </row>
    <row r="70" ht="12.75" customHeight="1">
      <c r="A70" s="1"/>
      <c r="B70" s="2"/>
      <c r="C70" s="2"/>
      <c r="D70" s="3"/>
      <c r="E70" s="2"/>
      <c r="F70" s="1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2"/>
      <c r="AC70" s="2"/>
      <c r="AD70" s="2"/>
      <c r="AE70" s="2"/>
      <c r="AF70" s="2"/>
      <c r="AG70" s="2"/>
      <c r="AH70" s="2"/>
    </row>
    <row r="71" ht="12.75" customHeight="1">
      <c r="A71" s="1"/>
      <c r="B71" s="2"/>
      <c r="C71" s="2"/>
      <c r="D71" s="3"/>
      <c r="E71" s="2"/>
      <c r="F71" s="1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2"/>
      <c r="AC71" s="2"/>
      <c r="AD71" s="2"/>
      <c r="AE71" s="2"/>
      <c r="AF71" s="2"/>
      <c r="AG71" s="2"/>
      <c r="AH71" s="2"/>
    </row>
    <row r="72" ht="12.75" customHeight="1">
      <c r="A72" s="1"/>
      <c r="B72" s="2"/>
      <c r="C72" s="2"/>
      <c r="D72" s="3"/>
      <c r="E72" s="2"/>
      <c r="F72" s="1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  <c r="AE72" s="2"/>
      <c r="AF72" s="2"/>
      <c r="AG72" s="2"/>
      <c r="AH72" s="2"/>
    </row>
    <row r="73" ht="12.75" customHeight="1">
      <c r="A73" s="1"/>
      <c r="B73" s="2"/>
      <c r="C73" s="2"/>
      <c r="D73" s="3"/>
      <c r="E73" s="2"/>
      <c r="F73" s="1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</row>
    <row r="74" ht="12.75" customHeight="1">
      <c r="A74" s="1"/>
      <c r="B74" s="2"/>
      <c r="C74" s="2"/>
      <c r="D74" s="3"/>
      <c r="E74" s="2"/>
      <c r="F74" s="1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2"/>
      <c r="AC74" s="2"/>
      <c r="AD74" s="2"/>
      <c r="AE74" s="2"/>
      <c r="AF74" s="2"/>
      <c r="AG74" s="2"/>
      <c r="AH74" s="2"/>
    </row>
    <row r="75" ht="12.75" customHeight="1">
      <c r="A75" s="1"/>
      <c r="B75" s="2"/>
      <c r="C75" s="2"/>
      <c r="D75" s="3"/>
      <c r="E75" s="2"/>
      <c r="F75" s="1"/>
      <c r="G75" s="4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2"/>
      <c r="AC75" s="2"/>
      <c r="AD75" s="2"/>
      <c r="AE75" s="2"/>
      <c r="AF75" s="2"/>
      <c r="AG75" s="2"/>
      <c r="AH75" s="2"/>
    </row>
    <row r="76" ht="12.75" customHeight="1">
      <c r="A76" s="1"/>
      <c r="B76" s="2"/>
      <c r="C76" s="2"/>
      <c r="D76" s="3"/>
      <c r="E76" s="2"/>
      <c r="F76" s="1"/>
      <c r="G76" s="4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2"/>
      <c r="AC76" s="2"/>
      <c r="AD76" s="2"/>
      <c r="AE76" s="2"/>
      <c r="AF76" s="2"/>
      <c r="AG76" s="2"/>
      <c r="AH76" s="2"/>
    </row>
    <row r="77" ht="12.75" customHeight="1">
      <c r="A77" s="1"/>
      <c r="B77" s="2"/>
      <c r="C77" s="2"/>
      <c r="D77" s="3"/>
      <c r="E77" s="2"/>
      <c r="F77" s="1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2"/>
      <c r="AC77" s="2"/>
      <c r="AD77" s="2"/>
      <c r="AE77" s="2"/>
      <c r="AF77" s="2"/>
      <c r="AG77" s="2"/>
      <c r="AH77" s="2"/>
    </row>
    <row r="78" ht="12.75" customHeight="1">
      <c r="A78" s="1"/>
      <c r="B78" s="2"/>
      <c r="C78" s="2"/>
      <c r="D78" s="3"/>
      <c r="E78" s="2"/>
      <c r="F78" s="1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2"/>
      <c r="AC78" s="2"/>
      <c r="AD78" s="2"/>
      <c r="AE78" s="2"/>
      <c r="AF78" s="2"/>
      <c r="AG78" s="2"/>
      <c r="AH78" s="2"/>
    </row>
    <row r="79" ht="12.75" customHeight="1">
      <c r="A79" s="1"/>
      <c r="B79" s="2"/>
      <c r="C79" s="2"/>
      <c r="D79" s="3"/>
      <c r="E79" s="2"/>
      <c r="F79" s="1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2"/>
      <c r="AC79" s="2"/>
      <c r="AD79" s="2"/>
      <c r="AE79" s="2"/>
      <c r="AF79" s="2"/>
      <c r="AG79" s="2"/>
      <c r="AH79" s="2"/>
    </row>
    <row r="80" ht="12.75" customHeight="1">
      <c r="A80" s="1"/>
      <c r="B80" s="2"/>
      <c r="C80" s="2"/>
      <c r="D80" s="3"/>
      <c r="E80" s="2"/>
      <c r="F80" s="1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2"/>
      <c r="AC80" s="2"/>
      <c r="AD80" s="2"/>
      <c r="AE80" s="2"/>
      <c r="AF80" s="2"/>
      <c r="AG80" s="2"/>
      <c r="AH80" s="2"/>
    </row>
    <row r="81" ht="12.75" customHeight="1">
      <c r="A81" s="1"/>
      <c r="B81" s="2"/>
      <c r="C81" s="2"/>
      <c r="D81" s="3"/>
      <c r="E81" s="2"/>
      <c r="F81" s="1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2"/>
      <c r="AC81" s="2"/>
      <c r="AD81" s="2"/>
      <c r="AE81" s="2"/>
      <c r="AF81" s="2"/>
      <c r="AG81" s="2"/>
      <c r="AH81" s="2"/>
    </row>
    <row r="82" ht="12.75" customHeight="1">
      <c r="A82" s="1"/>
      <c r="B82" s="2"/>
      <c r="C82" s="2"/>
      <c r="D82" s="3"/>
      <c r="E82" s="2"/>
      <c r="F82" s="1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2"/>
      <c r="AC82" s="2"/>
      <c r="AD82" s="2"/>
      <c r="AE82" s="2"/>
      <c r="AF82" s="2"/>
      <c r="AG82" s="2"/>
      <c r="AH82" s="2"/>
    </row>
    <row r="83" ht="12.75" customHeight="1">
      <c r="A83" s="1"/>
      <c r="B83" s="2"/>
      <c r="C83" s="2"/>
      <c r="D83" s="3"/>
      <c r="E83" s="2"/>
      <c r="F83" s="1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"/>
      <c r="AA83" s="2"/>
      <c r="AB83" s="2"/>
      <c r="AC83" s="2"/>
      <c r="AD83" s="2"/>
      <c r="AE83" s="2"/>
      <c r="AF83" s="2"/>
      <c r="AG83" s="2"/>
      <c r="AH83" s="2"/>
    </row>
    <row r="84" ht="12.75" customHeight="1">
      <c r="A84" s="1"/>
      <c r="B84" s="2"/>
      <c r="C84" s="2"/>
      <c r="D84" s="3"/>
      <c r="E84" s="2"/>
      <c r="F84" s="1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"/>
      <c r="AA84" s="2"/>
      <c r="AB84" s="2"/>
      <c r="AC84" s="2"/>
      <c r="AD84" s="2"/>
      <c r="AE84" s="2"/>
      <c r="AF84" s="2"/>
      <c r="AG84" s="2"/>
      <c r="AH84" s="2"/>
    </row>
    <row r="85" ht="12.75" customHeight="1">
      <c r="A85" s="1"/>
      <c r="B85" s="2"/>
      <c r="C85" s="2"/>
      <c r="D85" s="3"/>
      <c r="E85" s="2"/>
      <c r="F85" s="1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"/>
      <c r="AA85" s="2"/>
      <c r="AB85" s="2"/>
      <c r="AC85" s="2"/>
      <c r="AD85" s="2"/>
      <c r="AE85" s="2"/>
      <c r="AF85" s="2"/>
      <c r="AG85" s="2"/>
      <c r="AH85" s="2"/>
    </row>
    <row r="86" ht="12.75" customHeight="1">
      <c r="A86" s="1"/>
      <c r="B86" s="2"/>
      <c r="C86" s="2"/>
      <c r="D86" s="3"/>
      <c r="E86" s="2"/>
      <c r="F86" s="1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"/>
      <c r="AA86" s="2"/>
      <c r="AB86" s="2"/>
      <c r="AC86" s="2"/>
      <c r="AD86" s="2"/>
      <c r="AE86" s="2"/>
      <c r="AF86" s="2"/>
      <c r="AG86" s="2"/>
      <c r="AH86" s="2"/>
    </row>
    <row r="87" ht="12.75" customHeight="1">
      <c r="A87" s="1"/>
      <c r="B87" s="2"/>
      <c r="C87" s="2"/>
      <c r="D87" s="3"/>
      <c r="E87" s="2"/>
      <c r="F87" s="1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"/>
      <c r="AA87" s="2"/>
      <c r="AB87" s="2"/>
      <c r="AC87" s="2"/>
      <c r="AD87" s="2"/>
      <c r="AE87" s="2"/>
      <c r="AF87" s="2"/>
      <c r="AG87" s="2"/>
      <c r="AH87" s="2"/>
    </row>
    <row r="88" ht="12.75" customHeight="1">
      <c r="A88" s="1"/>
      <c r="B88" s="2"/>
      <c r="C88" s="2"/>
      <c r="D88" s="3"/>
      <c r="E88" s="2"/>
      <c r="F88" s="1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"/>
      <c r="AA88" s="2"/>
      <c r="AB88" s="2"/>
      <c r="AC88" s="2"/>
      <c r="AD88" s="2"/>
      <c r="AE88" s="2"/>
      <c r="AF88" s="2"/>
      <c r="AG88" s="2"/>
      <c r="AH88" s="2"/>
    </row>
    <row r="89" ht="12.75" customHeight="1">
      <c r="A89" s="1"/>
      <c r="B89" s="2"/>
      <c r="C89" s="2"/>
      <c r="D89" s="3"/>
      <c r="E89" s="2"/>
      <c r="F89" s="1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"/>
      <c r="AA89" s="2"/>
      <c r="AB89" s="2"/>
      <c r="AC89" s="2"/>
      <c r="AD89" s="2"/>
      <c r="AE89" s="2"/>
      <c r="AF89" s="2"/>
      <c r="AG89" s="2"/>
      <c r="AH89" s="2"/>
    </row>
    <row r="90" ht="12.75" customHeight="1">
      <c r="A90" s="1"/>
      <c r="B90" s="2"/>
      <c r="C90" s="2"/>
      <c r="D90" s="3"/>
      <c r="E90" s="2"/>
      <c r="F90" s="1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2"/>
      <c r="AA90" s="2"/>
      <c r="AB90" s="2"/>
      <c r="AC90" s="2"/>
      <c r="AD90" s="2"/>
      <c r="AE90" s="2"/>
      <c r="AF90" s="2"/>
      <c r="AG90" s="2"/>
      <c r="AH90" s="2"/>
    </row>
    <row r="91" ht="12.75" customHeight="1">
      <c r="A91" s="1"/>
      <c r="B91" s="2"/>
      <c r="C91" s="2"/>
      <c r="D91" s="3"/>
      <c r="E91" s="2"/>
      <c r="F91" s="1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2"/>
      <c r="AA91" s="2"/>
      <c r="AB91" s="2"/>
      <c r="AC91" s="2"/>
      <c r="AD91" s="2"/>
      <c r="AE91" s="2"/>
      <c r="AF91" s="2"/>
      <c r="AG91" s="2"/>
      <c r="AH91" s="2"/>
    </row>
    <row r="92" ht="12.75" customHeight="1">
      <c r="A92" s="1"/>
      <c r="B92" s="2"/>
      <c r="C92" s="2"/>
      <c r="D92" s="3"/>
      <c r="E92" s="2"/>
      <c r="F92" s="1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2"/>
      <c r="AA92" s="2"/>
      <c r="AB92" s="2"/>
      <c r="AC92" s="2"/>
      <c r="AD92" s="2"/>
      <c r="AE92" s="2"/>
      <c r="AF92" s="2"/>
      <c r="AG92" s="2"/>
      <c r="AH92" s="2"/>
    </row>
    <row r="93" ht="12.75" customHeight="1">
      <c r="A93" s="1"/>
      <c r="B93" s="2"/>
      <c r="C93" s="2"/>
      <c r="D93" s="3"/>
      <c r="E93" s="2"/>
      <c r="F93" s="1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2"/>
      <c r="AA93" s="2"/>
      <c r="AB93" s="2"/>
      <c r="AC93" s="2"/>
      <c r="AD93" s="2"/>
      <c r="AE93" s="2"/>
      <c r="AF93" s="2"/>
      <c r="AG93" s="2"/>
      <c r="AH93" s="2"/>
    </row>
    <row r="94" ht="12.75" customHeight="1">
      <c r="A94" s="1"/>
      <c r="B94" s="2"/>
      <c r="C94" s="2"/>
      <c r="D94" s="3"/>
      <c r="E94" s="2"/>
      <c r="F94" s="1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"/>
      <c r="AA94" s="2"/>
      <c r="AB94" s="2"/>
      <c r="AC94" s="2"/>
      <c r="AD94" s="2"/>
      <c r="AE94" s="2"/>
      <c r="AF94" s="2"/>
      <c r="AG94" s="2"/>
      <c r="AH94" s="2"/>
    </row>
    <row r="95" ht="12.75" customHeight="1">
      <c r="A95" s="1"/>
      <c r="B95" s="2"/>
      <c r="C95" s="2"/>
      <c r="D95" s="3"/>
      <c r="E95" s="2"/>
      <c r="F95" s="1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2"/>
      <c r="AA95" s="2"/>
      <c r="AB95" s="2"/>
      <c r="AC95" s="2"/>
      <c r="AD95" s="2"/>
      <c r="AE95" s="2"/>
      <c r="AF95" s="2"/>
      <c r="AG95" s="2"/>
      <c r="AH95" s="2"/>
    </row>
    <row r="96" ht="12.75" customHeight="1">
      <c r="A96" s="1"/>
      <c r="B96" s="2"/>
      <c r="C96" s="2"/>
      <c r="D96" s="3"/>
      <c r="E96" s="2"/>
      <c r="F96" s="1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2"/>
      <c r="AA96" s="2"/>
      <c r="AB96" s="2"/>
      <c r="AC96" s="2"/>
      <c r="AD96" s="2"/>
      <c r="AE96" s="2"/>
      <c r="AF96" s="2"/>
      <c r="AG96" s="2"/>
      <c r="AH96" s="2"/>
    </row>
    <row r="97" ht="12.75" customHeight="1">
      <c r="A97" s="1"/>
      <c r="B97" s="2"/>
      <c r="C97" s="2"/>
      <c r="D97" s="3"/>
      <c r="E97" s="2"/>
      <c r="F97" s="1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2"/>
      <c r="AA97" s="2"/>
      <c r="AB97" s="2"/>
      <c r="AC97" s="2"/>
      <c r="AD97" s="2"/>
      <c r="AE97" s="2"/>
      <c r="AF97" s="2"/>
      <c r="AG97" s="2"/>
      <c r="AH97" s="2"/>
    </row>
    <row r="98" ht="12.75" customHeight="1">
      <c r="A98" s="1"/>
      <c r="B98" s="2"/>
      <c r="C98" s="2"/>
      <c r="D98" s="3"/>
      <c r="E98" s="2"/>
      <c r="F98" s="1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2"/>
      <c r="AA98" s="2"/>
      <c r="AB98" s="2"/>
      <c r="AC98" s="2"/>
      <c r="AD98" s="2"/>
      <c r="AE98" s="2"/>
      <c r="AF98" s="2"/>
      <c r="AG98" s="2"/>
      <c r="AH98" s="2"/>
    </row>
    <row r="99" ht="12.75" customHeight="1">
      <c r="A99" s="1"/>
      <c r="B99" s="2"/>
      <c r="C99" s="2"/>
      <c r="D99" s="3"/>
      <c r="E99" s="2"/>
      <c r="F99" s="1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2"/>
      <c r="AA99" s="2"/>
      <c r="AB99" s="2"/>
      <c r="AC99" s="2"/>
      <c r="AD99" s="2"/>
      <c r="AE99" s="2"/>
      <c r="AF99" s="2"/>
      <c r="AG99" s="2"/>
      <c r="AH99" s="2"/>
    </row>
    <row r="100" ht="12.75" customHeight="1">
      <c r="A100" s="1"/>
      <c r="B100" s="2"/>
      <c r="C100" s="2"/>
      <c r="D100" s="3"/>
      <c r="E100" s="2"/>
      <c r="F100" s="1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2"/>
      <c r="AA100" s="2"/>
      <c r="AB100" s="2"/>
      <c r="AC100" s="2"/>
      <c r="AD100" s="2"/>
      <c r="AE100" s="2"/>
      <c r="AF100" s="2"/>
      <c r="AG100" s="2"/>
      <c r="AH100" s="2"/>
    </row>
    <row r="101" ht="12.75" customHeight="1">
      <c r="A101" s="1"/>
      <c r="B101" s="2"/>
      <c r="C101" s="2"/>
      <c r="D101" s="3"/>
      <c r="E101" s="2"/>
      <c r="F101" s="1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2"/>
      <c r="AA101" s="2"/>
      <c r="AB101" s="2"/>
      <c r="AC101" s="2"/>
      <c r="AD101" s="2"/>
      <c r="AE101" s="2"/>
      <c r="AF101" s="2"/>
      <c r="AG101" s="2"/>
      <c r="AH101" s="2"/>
    </row>
    <row r="102" ht="12.75" customHeight="1">
      <c r="A102" s="1"/>
      <c r="B102" s="2"/>
      <c r="C102" s="2"/>
      <c r="D102" s="3"/>
      <c r="E102" s="2"/>
      <c r="F102" s="1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2"/>
      <c r="AA102" s="2"/>
      <c r="AB102" s="2"/>
      <c r="AC102" s="2"/>
      <c r="AD102" s="2"/>
      <c r="AE102" s="2"/>
      <c r="AF102" s="2"/>
      <c r="AG102" s="2"/>
      <c r="AH102" s="2"/>
    </row>
    <row r="103" ht="12.75" customHeight="1">
      <c r="A103" s="1"/>
      <c r="B103" s="2"/>
      <c r="C103" s="2"/>
      <c r="D103" s="3"/>
      <c r="E103" s="2"/>
      <c r="F103" s="1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2"/>
      <c r="AA103" s="2"/>
      <c r="AB103" s="2"/>
      <c r="AC103" s="2"/>
      <c r="AD103" s="2"/>
      <c r="AE103" s="2"/>
      <c r="AF103" s="2"/>
      <c r="AG103" s="2"/>
      <c r="AH103" s="2"/>
    </row>
    <row r="104" ht="12.75" customHeight="1">
      <c r="A104" s="1"/>
      <c r="B104" s="2"/>
      <c r="C104" s="2"/>
      <c r="D104" s="3"/>
      <c r="E104" s="2"/>
      <c r="F104" s="1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2"/>
      <c r="AA104" s="2"/>
      <c r="AB104" s="2"/>
      <c r="AC104" s="2"/>
      <c r="AD104" s="2"/>
      <c r="AE104" s="2"/>
      <c r="AF104" s="2"/>
      <c r="AG104" s="2"/>
      <c r="AH104" s="2"/>
    </row>
    <row r="105" ht="12.75" customHeight="1">
      <c r="A105" s="1"/>
      <c r="B105" s="2"/>
      <c r="C105" s="2"/>
      <c r="D105" s="3"/>
      <c r="E105" s="2"/>
      <c r="F105" s="1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2"/>
      <c r="AA105" s="2"/>
      <c r="AB105" s="2"/>
      <c r="AC105" s="2"/>
      <c r="AD105" s="2"/>
      <c r="AE105" s="2"/>
      <c r="AF105" s="2"/>
      <c r="AG105" s="2"/>
      <c r="AH105" s="2"/>
    </row>
    <row r="106" ht="12.75" customHeight="1">
      <c r="A106" s="1"/>
      <c r="B106" s="2"/>
      <c r="C106" s="2"/>
      <c r="D106" s="3"/>
      <c r="E106" s="2"/>
      <c r="F106" s="1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2"/>
      <c r="AA106" s="2"/>
      <c r="AB106" s="2"/>
      <c r="AC106" s="2"/>
      <c r="AD106" s="2"/>
      <c r="AE106" s="2"/>
      <c r="AF106" s="2"/>
      <c r="AG106" s="2"/>
      <c r="AH106" s="2"/>
    </row>
    <row r="107" ht="12.75" customHeight="1">
      <c r="A107" s="1"/>
      <c r="B107" s="2"/>
      <c r="C107" s="2"/>
      <c r="D107" s="3"/>
      <c r="E107" s="2"/>
      <c r="F107" s="1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2"/>
      <c r="AA107" s="2"/>
      <c r="AB107" s="2"/>
      <c r="AC107" s="2"/>
      <c r="AD107" s="2"/>
      <c r="AE107" s="2"/>
      <c r="AF107" s="2"/>
      <c r="AG107" s="2"/>
      <c r="AH107" s="2"/>
    </row>
    <row r="108" ht="12.75" customHeight="1">
      <c r="A108" s="1"/>
      <c r="B108" s="2"/>
      <c r="C108" s="2"/>
      <c r="D108" s="3"/>
      <c r="E108" s="2"/>
      <c r="F108" s="1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2"/>
      <c r="AA108" s="2"/>
      <c r="AB108" s="2"/>
      <c r="AC108" s="2"/>
      <c r="AD108" s="2"/>
      <c r="AE108" s="2"/>
      <c r="AF108" s="2"/>
      <c r="AG108" s="2"/>
      <c r="AH108" s="2"/>
    </row>
    <row r="109" ht="12.75" customHeight="1">
      <c r="A109" s="1"/>
      <c r="B109" s="2"/>
      <c r="C109" s="2"/>
      <c r="D109" s="3"/>
      <c r="E109" s="2"/>
      <c r="F109" s="1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2"/>
      <c r="AA109" s="2"/>
      <c r="AB109" s="2"/>
      <c r="AC109" s="2"/>
      <c r="AD109" s="2"/>
      <c r="AE109" s="2"/>
      <c r="AF109" s="2"/>
      <c r="AG109" s="2"/>
      <c r="AH109" s="2"/>
    </row>
    <row r="110" ht="12.75" customHeight="1">
      <c r="A110" s="1"/>
      <c r="B110" s="2"/>
      <c r="C110" s="2"/>
      <c r="D110" s="3"/>
      <c r="E110" s="2"/>
      <c r="F110" s="1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2"/>
      <c r="AA110" s="2"/>
      <c r="AB110" s="2"/>
      <c r="AC110" s="2"/>
      <c r="AD110" s="2"/>
      <c r="AE110" s="2"/>
      <c r="AF110" s="2"/>
      <c r="AG110" s="2"/>
      <c r="AH110" s="2"/>
    </row>
    <row r="111" ht="12.75" customHeight="1">
      <c r="A111" s="1"/>
      <c r="B111" s="2"/>
      <c r="C111" s="2"/>
      <c r="D111" s="3"/>
      <c r="E111" s="2"/>
      <c r="F111" s="1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2"/>
      <c r="AA111" s="2"/>
      <c r="AB111" s="2"/>
      <c r="AC111" s="2"/>
      <c r="AD111" s="2"/>
      <c r="AE111" s="2"/>
      <c r="AF111" s="2"/>
      <c r="AG111" s="2"/>
      <c r="AH111" s="2"/>
    </row>
    <row r="112" ht="12.75" customHeight="1">
      <c r="A112" s="1"/>
      <c r="B112" s="2"/>
      <c r="C112" s="2"/>
      <c r="D112" s="3"/>
      <c r="E112" s="2"/>
      <c r="F112" s="1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2"/>
      <c r="AA112" s="2"/>
      <c r="AB112" s="2"/>
      <c r="AC112" s="2"/>
      <c r="AD112" s="2"/>
      <c r="AE112" s="2"/>
      <c r="AF112" s="2"/>
      <c r="AG112" s="2"/>
      <c r="AH112" s="2"/>
    </row>
    <row r="113" ht="12.75" customHeight="1">
      <c r="A113" s="1"/>
      <c r="B113" s="2"/>
      <c r="C113" s="2"/>
      <c r="D113" s="3"/>
      <c r="E113" s="2"/>
      <c r="F113" s="1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</row>
    <row r="114" ht="12.75" customHeight="1">
      <c r="A114" s="1"/>
      <c r="B114" s="2"/>
      <c r="C114" s="2"/>
      <c r="D114" s="3"/>
      <c r="E114" s="2"/>
      <c r="F114" s="1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2"/>
      <c r="AA114" s="2"/>
      <c r="AB114" s="2"/>
      <c r="AC114" s="2"/>
      <c r="AD114" s="2"/>
      <c r="AE114" s="2"/>
      <c r="AF114" s="2"/>
      <c r="AG114" s="2"/>
      <c r="AH114" s="2"/>
    </row>
    <row r="115" ht="12.75" customHeight="1">
      <c r="A115" s="1"/>
      <c r="B115" s="2"/>
      <c r="C115" s="2"/>
      <c r="D115" s="3"/>
      <c r="E115" s="2"/>
      <c r="F115" s="1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</row>
    <row r="116" ht="12.75" customHeight="1">
      <c r="A116" s="1"/>
      <c r="B116" s="2"/>
      <c r="C116" s="2"/>
      <c r="D116" s="3"/>
      <c r="E116" s="2"/>
      <c r="F116" s="1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</row>
    <row r="117" ht="12.75" customHeight="1">
      <c r="A117" s="1"/>
      <c r="B117" s="2"/>
      <c r="C117" s="2"/>
      <c r="D117" s="3"/>
      <c r="E117" s="2"/>
      <c r="F117" s="1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2"/>
      <c r="AA117" s="2"/>
      <c r="AB117" s="2"/>
      <c r="AC117" s="2"/>
      <c r="AD117" s="2"/>
      <c r="AE117" s="2"/>
      <c r="AF117" s="2"/>
      <c r="AG117" s="2"/>
      <c r="AH117" s="2"/>
    </row>
    <row r="118" ht="12.75" customHeight="1">
      <c r="A118" s="1"/>
      <c r="B118" s="2"/>
      <c r="C118" s="2"/>
      <c r="D118" s="3"/>
      <c r="E118" s="2"/>
      <c r="F118" s="1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</row>
    <row r="119" ht="12.75" customHeight="1">
      <c r="A119" s="1"/>
      <c r="B119" s="2"/>
      <c r="C119" s="2"/>
      <c r="D119" s="3"/>
      <c r="E119" s="2"/>
      <c r="F119" s="1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2"/>
      <c r="AA119" s="2"/>
      <c r="AB119" s="2"/>
      <c r="AC119" s="2"/>
      <c r="AD119" s="2"/>
      <c r="AE119" s="2"/>
      <c r="AF119" s="2"/>
      <c r="AG119" s="2"/>
      <c r="AH119" s="2"/>
    </row>
    <row r="120" ht="12.75" customHeight="1">
      <c r="A120" s="1"/>
      <c r="B120" s="2"/>
      <c r="C120" s="2"/>
      <c r="D120" s="3"/>
      <c r="E120" s="2"/>
      <c r="F120" s="1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2"/>
      <c r="AA120" s="2"/>
      <c r="AB120" s="2"/>
      <c r="AC120" s="2"/>
      <c r="AD120" s="2"/>
      <c r="AE120" s="2"/>
      <c r="AF120" s="2"/>
      <c r="AG120" s="2"/>
      <c r="AH120" s="2"/>
    </row>
    <row r="121" ht="12.75" customHeight="1">
      <c r="A121" s="1"/>
      <c r="B121" s="2"/>
      <c r="C121" s="2"/>
      <c r="D121" s="3"/>
      <c r="E121" s="2"/>
      <c r="F121" s="1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2"/>
      <c r="AA121" s="2"/>
      <c r="AB121" s="2"/>
      <c r="AC121" s="2"/>
      <c r="AD121" s="2"/>
      <c r="AE121" s="2"/>
      <c r="AF121" s="2"/>
      <c r="AG121" s="2"/>
      <c r="AH121" s="2"/>
    </row>
    <row r="122" ht="12.75" customHeight="1">
      <c r="A122" s="1"/>
      <c r="B122" s="2"/>
      <c r="C122" s="2"/>
      <c r="D122" s="3"/>
      <c r="E122" s="2"/>
      <c r="F122" s="1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2"/>
      <c r="AA122" s="2"/>
      <c r="AB122" s="2"/>
      <c r="AC122" s="2"/>
      <c r="AD122" s="2"/>
      <c r="AE122" s="2"/>
      <c r="AF122" s="2"/>
      <c r="AG122" s="2"/>
      <c r="AH122" s="2"/>
    </row>
    <row r="123" ht="12.75" customHeight="1">
      <c r="A123" s="1"/>
      <c r="B123" s="2"/>
      <c r="C123" s="2"/>
      <c r="D123" s="3"/>
      <c r="E123" s="2"/>
      <c r="F123" s="1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2"/>
      <c r="AA123" s="2"/>
      <c r="AB123" s="2"/>
      <c r="AC123" s="2"/>
      <c r="AD123" s="2"/>
      <c r="AE123" s="2"/>
      <c r="AF123" s="2"/>
      <c r="AG123" s="2"/>
      <c r="AH123" s="2"/>
    </row>
    <row r="124" ht="12.75" customHeight="1">
      <c r="A124" s="1"/>
      <c r="B124" s="2"/>
      <c r="C124" s="2"/>
      <c r="D124" s="3"/>
      <c r="E124" s="2"/>
      <c r="F124" s="1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2"/>
      <c r="AA124" s="2"/>
      <c r="AB124" s="2"/>
      <c r="AC124" s="2"/>
      <c r="AD124" s="2"/>
      <c r="AE124" s="2"/>
      <c r="AF124" s="2"/>
      <c r="AG124" s="2"/>
      <c r="AH124" s="2"/>
    </row>
    <row r="125" ht="12.75" customHeight="1">
      <c r="A125" s="1"/>
      <c r="B125" s="2"/>
      <c r="C125" s="2"/>
      <c r="D125" s="3"/>
      <c r="E125" s="2"/>
      <c r="F125" s="1"/>
      <c r="G125" s="4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2"/>
      <c r="AA125" s="2"/>
      <c r="AB125" s="2"/>
      <c r="AC125" s="2"/>
      <c r="AD125" s="2"/>
      <c r="AE125" s="2"/>
      <c r="AF125" s="2"/>
      <c r="AG125" s="2"/>
      <c r="AH125" s="2"/>
    </row>
    <row r="126" ht="12.75" customHeight="1">
      <c r="A126" s="1"/>
      <c r="B126" s="2"/>
      <c r="C126" s="2"/>
      <c r="D126" s="3"/>
      <c r="E126" s="2"/>
      <c r="F126" s="1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2"/>
      <c r="AA126" s="2"/>
      <c r="AB126" s="2"/>
      <c r="AC126" s="2"/>
      <c r="AD126" s="2"/>
      <c r="AE126" s="2"/>
      <c r="AF126" s="2"/>
      <c r="AG126" s="2"/>
      <c r="AH126" s="2"/>
    </row>
    <row r="127" ht="12.75" customHeight="1">
      <c r="A127" s="1"/>
      <c r="B127" s="2"/>
      <c r="C127" s="2"/>
      <c r="D127" s="3"/>
      <c r="E127" s="2"/>
      <c r="F127" s="1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2"/>
      <c r="AA127" s="2"/>
      <c r="AB127" s="2"/>
      <c r="AC127" s="2"/>
      <c r="AD127" s="2"/>
      <c r="AE127" s="2"/>
      <c r="AF127" s="2"/>
      <c r="AG127" s="2"/>
      <c r="AH127" s="2"/>
    </row>
    <row r="128" ht="12.75" customHeight="1">
      <c r="A128" s="1"/>
      <c r="B128" s="2"/>
      <c r="C128" s="2"/>
      <c r="D128" s="3"/>
      <c r="E128" s="2"/>
      <c r="F128" s="1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2"/>
      <c r="AA128" s="2"/>
      <c r="AB128" s="2"/>
      <c r="AC128" s="2"/>
      <c r="AD128" s="2"/>
      <c r="AE128" s="2"/>
      <c r="AF128" s="2"/>
      <c r="AG128" s="2"/>
      <c r="AH128" s="2"/>
    </row>
    <row r="129" ht="12.75" customHeight="1">
      <c r="A129" s="1"/>
      <c r="B129" s="2"/>
      <c r="C129" s="2"/>
      <c r="D129" s="3"/>
      <c r="E129" s="2"/>
      <c r="F129" s="1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2"/>
      <c r="AA129" s="2"/>
      <c r="AB129" s="2"/>
      <c r="AC129" s="2"/>
      <c r="AD129" s="2"/>
      <c r="AE129" s="2"/>
      <c r="AF129" s="2"/>
      <c r="AG129" s="2"/>
      <c r="AH129" s="2"/>
    </row>
    <row r="130" ht="12.75" customHeight="1">
      <c r="A130" s="1"/>
      <c r="B130" s="2"/>
      <c r="C130" s="2"/>
      <c r="D130" s="3"/>
      <c r="E130" s="2"/>
      <c r="F130" s="1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2"/>
      <c r="AA130" s="2"/>
      <c r="AB130" s="2"/>
      <c r="AC130" s="2"/>
      <c r="AD130" s="2"/>
      <c r="AE130" s="2"/>
      <c r="AF130" s="2"/>
      <c r="AG130" s="2"/>
      <c r="AH130" s="2"/>
    </row>
    <row r="131" ht="12.75" customHeight="1">
      <c r="A131" s="1"/>
      <c r="B131" s="2"/>
      <c r="C131" s="2"/>
      <c r="D131" s="3"/>
      <c r="E131" s="2"/>
      <c r="F131" s="1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2"/>
      <c r="AA131" s="2"/>
      <c r="AB131" s="2"/>
      <c r="AC131" s="2"/>
      <c r="AD131" s="2"/>
      <c r="AE131" s="2"/>
      <c r="AF131" s="2"/>
      <c r="AG131" s="2"/>
      <c r="AH131" s="2"/>
    </row>
    <row r="132" ht="12.75" customHeight="1">
      <c r="A132" s="1"/>
      <c r="B132" s="2"/>
      <c r="C132" s="2"/>
      <c r="D132" s="3"/>
      <c r="E132" s="2"/>
      <c r="F132" s="1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2"/>
      <c r="AA132" s="2"/>
      <c r="AB132" s="2"/>
      <c r="AC132" s="2"/>
      <c r="AD132" s="2"/>
      <c r="AE132" s="2"/>
      <c r="AF132" s="2"/>
      <c r="AG132" s="2"/>
      <c r="AH132" s="2"/>
    </row>
    <row r="133" ht="12.75" customHeight="1">
      <c r="A133" s="1"/>
      <c r="B133" s="2"/>
      <c r="C133" s="2"/>
      <c r="D133" s="3"/>
      <c r="E133" s="2"/>
      <c r="F133" s="1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2"/>
      <c r="AA133" s="2"/>
      <c r="AB133" s="2"/>
      <c r="AC133" s="2"/>
      <c r="AD133" s="2"/>
      <c r="AE133" s="2"/>
      <c r="AF133" s="2"/>
      <c r="AG133" s="2"/>
      <c r="AH133" s="2"/>
    </row>
    <row r="134" ht="12.75" customHeight="1">
      <c r="A134" s="1"/>
      <c r="B134" s="2"/>
      <c r="C134" s="2"/>
      <c r="D134" s="3"/>
      <c r="E134" s="2"/>
      <c r="F134" s="1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2"/>
      <c r="AA134" s="2"/>
      <c r="AB134" s="2"/>
      <c r="AC134" s="2"/>
      <c r="AD134" s="2"/>
      <c r="AE134" s="2"/>
      <c r="AF134" s="2"/>
      <c r="AG134" s="2"/>
      <c r="AH134" s="2"/>
    </row>
    <row r="135" ht="12.75" customHeight="1">
      <c r="A135" s="1"/>
      <c r="B135" s="2"/>
      <c r="C135" s="2"/>
      <c r="D135" s="3"/>
      <c r="E135" s="2"/>
      <c r="F135" s="1"/>
      <c r="G135" s="4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2"/>
      <c r="AA135" s="2"/>
      <c r="AB135" s="2"/>
      <c r="AC135" s="2"/>
      <c r="AD135" s="2"/>
      <c r="AE135" s="2"/>
      <c r="AF135" s="2"/>
      <c r="AG135" s="2"/>
      <c r="AH135" s="2"/>
    </row>
    <row r="136" ht="12.75" customHeight="1">
      <c r="A136" s="1"/>
      <c r="B136" s="2"/>
      <c r="C136" s="2"/>
      <c r="D136" s="3"/>
      <c r="E136" s="2"/>
      <c r="F136" s="1"/>
      <c r="G136" s="4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2"/>
      <c r="AA136" s="2"/>
      <c r="AB136" s="2"/>
      <c r="AC136" s="2"/>
      <c r="AD136" s="2"/>
      <c r="AE136" s="2"/>
      <c r="AF136" s="2"/>
      <c r="AG136" s="2"/>
      <c r="AH136" s="2"/>
    </row>
    <row r="137" ht="12.75" customHeight="1">
      <c r="A137" s="1"/>
      <c r="B137" s="2"/>
      <c r="C137" s="2"/>
      <c r="D137" s="3"/>
      <c r="E137" s="2"/>
      <c r="F137" s="1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2"/>
      <c r="AA137" s="2"/>
      <c r="AB137" s="2"/>
      <c r="AC137" s="2"/>
      <c r="AD137" s="2"/>
      <c r="AE137" s="2"/>
      <c r="AF137" s="2"/>
      <c r="AG137" s="2"/>
      <c r="AH137" s="2"/>
    </row>
    <row r="138" ht="12.75" customHeight="1">
      <c r="A138" s="1"/>
      <c r="B138" s="2"/>
      <c r="C138" s="2"/>
      <c r="D138" s="3"/>
      <c r="E138" s="2"/>
      <c r="F138" s="1"/>
      <c r="G138" s="4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2"/>
      <c r="AA138" s="2"/>
      <c r="AB138" s="2"/>
      <c r="AC138" s="2"/>
      <c r="AD138" s="2"/>
      <c r="AE138" s="2"/>
      <c r="AF138" s="2"/>
      <c r="AG138" s="2"/>
      <c r="AH138" s="2"/>
    </row>
    <row r="139" ht="12.75" customHeight="1">
      <c r="A139" s="1"/>
      <c r="B139" s="2"/>
      <c r="C139" s="2"/>
      <c r="D139" s="3"/>
      <c r="E139" s="2"/>
      <c r="F139" s="1"/>
      <c r="G139" s="4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2"/>
      <c r="AA139" s="2"/>
      <c r="AB139" s="2"/>
      <c r="AC139" s="2"/>
      <c r="AD139" s="2"/>
      <c r="AE139" s="2"/>
      <c r="AF139" s="2"/>
      <c r="AG139" s="2"/>
      <c r="AH139" s="2"/>
    </row>
    <row r="140" ht="12.75" customHeight="1">
      <c r="A140" s="1"/>
      <c r="B140" s="2"/>
      <c r="C140" s="2"/>
      <c r="D140" s="3"/>
      <c r="E140" s="2"/>
      <c r="F140" s="1"/>
      <c r="G140" s="4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2"/>
      <c r="AA140" s="2"/>
      <c r="AB140" s="2"/>
      <c r="AC140" s="2"/>
      <c r="AD140" s="2"/>
      <c r="AE140" s="2"/>
      <c r="AF140" s="2"/>
      <c r="AG140" s="2"/>
      <c r="AH140" s="2"/>
    </row>
    <row r="141" ht="12.75" customHeight="1">
      <c r="A141" s="1"/>
      <c r="B141" s="2"/>
      <c r="C141" s="2"/>
      <c r="D141" s="3"/>
      <c r="E141" s="2"/>
      <c r="F141" s="1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2"/>
      <c r="AA141" s="2"/>
      <c r="AB141" s="2"/>
      <c r="AC141" s="2"/>
      <c r="AD141" s="2"/>
      <c r="AE141" s="2"/>
      <c r="AF141" s="2"/>
      <c r="AG141" s="2"/>
      <c r="AH141" s="2"/>
    </row>
    <row r="142" ht="12.75" customHeight="1">
      <c r="A142" s="1"/>
      <c r="B142" s="2"/>
      <c r="C142" s="2"/>
      <c r="D142" s="3"/>
      <c r="E142" s="2"/>
      <c r="F142" s="1"/>
      <c r="G142" s="4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2"/>
      <c r="AA142" s="2"/>
      <c r="AB142" s="2"/>
      <c r="AC142" s="2"/>
      <c r="AD142" s="2"/>
      <c r="AE142" s="2"/>
      <c r="AF142" s="2"/>
      <c r="AG142" s="2"/>
      <c r="AH142" s="2"/>
    </row>
    <row r="143" ht="12.75" customHeight="1">
      <c r="A143" s="1"/>
      <c r="B143" s="2"/>
      <c r="C143" s="2"/>
      <c r="D143" s="3"/>
      <c r="E143" s="2"/>
      <c r="F143" s="1"/>
      <c r="G143" s="4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2"/>
      <c r="AA143" s="2"/>
      <c r="AB143" s="2"/>
      <c r="AC143" s="2"/>
      <c r="AD143" s="2"/>
      <c r="AE143" s="2"/>
      <c r="AF143" s="2"/>
      <c r="AG143" s="2"/>
      <c r="AH143" s="2"/>
    </row>
    <row r="144" ht="12.75" customHeight="1">
      <c r="A144" s="1"/>
      <c r="B144" s="2"/>
      <c r="C144" s="2"/>
      <c r="D144" s="3"/>
      <c r="E144" s="2"/>
      <c r="F144" s="1"/>
      <c r="G144" s="4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2"/>
      <c r="AA144" s="2"/>
      <c r="AB144" s="2"/>
      <c r="AC144" s="2"/>
      <c r="AD144" s="2"/>
      <c r="AE144" s="2"/>
      <c r="AF144" s="2"/>
      <c r="AG144" s="2"/>
      <c r="AH144" s="2"/>
    </row>
    <row r="145" ht="12.75" customHeight="1">
      <c r="A145" s="1"/>
      <c r="B145" s="2"/>
      <c r="C145" s="2"/>
      <c r="D145" s="3"/>
      <c r="E145" s="2"/>
      <c r="F145" s="1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2"/>
      <c r="AA145" s="2"/>
      <c r="AB145" s="2"/>
      <c r="AC145" s="2"/>
      <c r="AD145" s="2"/>
      <c r="AE145" s="2"/>
      <c r="AF145" s="2"/>
      <c r="AG145" s="2"/>
      <c r="AH145" s="2"/>
    </row>
    <row r="146" ht="12.75" customHeight="1">
      <c r="A146" s="1"/>
      <c r="B146" s="2"/>
      <c r="C146" s="2"/>
      <c r="D146" s="3"/>
      <c r="E146" s="2"/>
      <c r="F146" s="1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2"/>
      <c r="AA146" s="2"/>
      <c r="AB146" s="2"/>
      <c r="AC146" s="2"/>
      <c r="AD146" s="2"/>
      <c r="AE146" s="2"/>
      <c r="AF146" s="2"/>
      <c r="AG146" s="2"/>
      <c r="AH146" s="2"/>
    </row>
    <row r="147" ht="12.75" customHeight="1">
      <c r="A147" s="1"/>
      <c r="B147" s="2"/>
      <c r="C147" s="2"/>
      <c r="D147" s="3"/>
      <c r="E147" s="2"/>
      <c r="F147" s="1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2"/>
      <c r="AA147" s="2"/>
      <c r="AB147" s="2"/>
      <c r="AC147" s="2"/>
      <c r="AD147" s="2"/>
      <c r="AE147" s="2"/>
      <c r="AF147" s="2"/>
      <c r="AG147" s="2"/>
      <c r="AH147" s="2"/>
    </row>
    <row r="148" ht="12.75" customHeight="1">
      <c r="A148" s="1"/>
      <c r="B148" s="2"/>
      <c r="C148" s="2"/>
      <c r="D148" s="3"/>
      <c r="E148" s="2"/>
      <c r="F148" s="1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2"/>
      <c r="AA148" s="2"/>
      <c r="AB148" s="2"/>
      <c r="AC148" s="2"/>
      <c r="AD148" s="2"/>
      <c r="AE148" s="2"/>
      <c r="AF148" s="2"/>
      <c r="AG148" s="2"/>
      <c r="AH148" s="2"/>
    </row>
    <row r="149" ht="12.75" customHeight="1">
      <c r="A149" s="1"/>
      <c r="B149" s="2"/>
      <c r="C149" s="2"/>
      <c r="D149" s="3"/>
      <c r="E149" s="2"/>
      <c r="F149" s="1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2"/>
      <c r="AA149" s="2"/>
      <c r="AB149" s="2"/>
      <c r="AC149" s="2"/>
      <c r="AD149" s="2"/>
      <c r="AE149" s="2"/>
      <c r="AF149" s="2"/>
      <c r="AG149" s="2"/>
      <c r="AH149" s="2"/>
    </row>
    <row r="150" ht="12.75" customHeight="1">
      <c r="A150" s="1"/>
      <c r="B150" s="2"/>
      <c r="C150" s="2"/>
      <c r="D150" s="3"/>
      <c r="E150" s="2"/>
      <c r="F150" s="1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2"/>
      <c r="AA150" s="2"/>
      <c r="AB150" s="2"/>
      <c r="AC150" s="2"/>
      <c r="AD150" s="2"/>
      <c r="AE150" s="2"/>
      <c r="AF150" s="2"/>
      <c r="AG150" s="2"/>
      <c r="AH150" s="2"/>
    </row>
    <row r="151" ht="12.75" customHeight="1">
      <c r="A151" s="1"/>
      <c r="B151" s="2"/>
      <c r="C151" s="2"/>
      <c r="D151" s="3"/>
      <c r="E151" s="2"/>
      <c r="F151" s="1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2"/>
      <c r="AA151" s="2"/>
      <c r="AB151" s="2"/>
      <c r="AC151" s="2"/>
      <c r="AD151" s="2"/>
      <c r="AE151" s="2"/>
      <c r="AF151" s="2"/>
      <c r="AG151" s="2"/>
      <c r="AH151" s="2"/>
    </row>
    <row r="152" ht="12.75" customHeight="1">
      <c r="A152" s="1"/>
      <c r="B152" s="2"/>
      <c r="C152" s="2"/>
      <c r="D152" s="3"/>
      <c r="E152" s="2"/>
      <c r="F152" s="1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2"/>
      <c r="AA152" s="2"/>
      <c r="AB152" s="2"/>
      <c r="AC152" s="2"/>
      <c r="AD152" s="2"/>
      <c r="AE152" s="2"/>
      <c r="AF152" s="2"/>
      <c r="AG152" s="2"/>
      <c r="AH152" s="2"/>
    </row>
    <row r="153" ht="12.75" customHeight="1">
      <c r="A153" s="1"/>
      <c r="B153" s="2"/>
      <c r="C153" s="2"/>
      <c r="D153" s="3"/>
      <c r="E153" s="2"/>
      <c r="F153" s="1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2"/>
      <c r="AA153" s="2"/>
      <c r="AB153" s="2"/>
      <c r="AC153" s="2"/>
      <c r="AD153" s="2"/>
      <c r="AE153" s="2"/>
      <c r="AF153" s="2"/>
      <c r="AG153" s="2"/>
      <c r="AH153" s="2"/>
    </row>
    <row r="154" ht="12.75" customHeight="1">
      <c r="A154" s="1"/>
      <c r="B154" s="2"/>
      <c r="C154" s="2"/>
      <c r="D154" s="3"/>
      <c r="E154" s="2"/>
      <c r="F154" s="1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2"/>
      <c r="AA154" s="2"/>
      <c r="AB154" s="2"/>
      <c r="AC154" s="2"/>
      <c r="AD154" s="2"/>
      <c r="AE154" s="2"/>
      <c r="AF154" s="2"/>
      <c r="AG154" s="2"/>
      <c r="AH154" s="2"/>
    </row>
    <row r="155" ht="12.75" customHeight="1">
      <c r="A155" s="1"/>
      <c r="B155" s="2"/>
      <c r="C155" s="2"/>
      <c r="D155" s="3"/>
      <c r="E155" s="2"/>
      <c r="F155" s="1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2"/>
      <c r="AA155" s="2"/>
      <c r="AB155" s="2"/>
      <c r="AC155" s="2"/>
      <c r="AD155" s="2"/>
      <c r="AE155" s="2"/>
      <c r="AF155" s="2"/>
      <c r="AG155" s="2"/>
      <c r="AH155" s="2"/>
    </row>
    <row r="156" ht="12.75" customHeight="1">
      <c r="A156" s="1"/>
      <c r="B156" s="2"/>
      <c r="C156" s="2"/>
      <c r="D156" s="3"/>
      <c r="E156" s="2"/>
      <c r="F156" s="1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2"/>
      <c r="AA156" s="2"/>
      <c r="AB156" s="2"/>
      <c r="AC156" s="2"/>
      <c r="AD156" s="2"/>
      <c r="AE156" s="2"/>
      <c r="AF156" s="2"/>
      <c r="AG156" s="2"/>
      <c r="AH156" s="2"/>
    </row>
    <row r="157" ht="12.75" customHeight="1">
      <c r="A157" s="1"/>
      <c r="B157" s="2"/>
      <c r="C157" s="2"/>
      <c r="D157" s="3"/>
      <c r="E157" s="2"/>
      <c r="F157" s="1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2"/>
      <c r="AA157" s="2"/>
      <c r="AB157" s="2"/>
      <c r="AC157" s="2"/>
      <c r="AD157" s="2"/>
      <c r="AE157" s="2"/>
      <c r="AF157" s="2"/>
      <c r="AG157" s="2"/>
      <c r="AH157" s="2"/>
    </row>
    <row r="158" ht="12.75" customHeight="1">
      <c r="A158" s="1"/>
      <c r="B158" s="2"/>
      <c r="C158" s="2"/>
      <c r="D158" s="3"/>
      <c r="E158" s="2"/>
      <c r="F158" s="1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2"/>
      <c r="AA158" s="2"/>
      <c r="AB158" s="2"/>
      <c r="AC158" s="2"/>
      <c r="AD158" s="2"/>
      <c r="AE158" s="2"/>
      <c r="AF158" s="2"/>
      <c r="AG158" s="2"/>
      <c r="AH158" s="2"/>
    </row>
    <row r="159" ht="12.75" customHeight="1">
      <c r="A159" s="1"/>
      <c r="B159" s="2"/>
      <c r="C159" s="2"/>
      <c r="D159" s="3"/>
      <c r="E159" s="2"/>
      <c r="F159" s="1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2"/>
      <c r="AA159" s="2"/>
      <c r="AB159" s="2"/>
      <c r="AC159" s="2"/>
      <c r="AD159" s="2"/>
      <c r="AE159" s="2"/>
      <c r="AF159" s="2"/>
      <c r="AG159" s="2"/>
      <c r="AH159" s="2"/>
    </row>
    <row r="160" ht="12.75" customHeight="1">
      <c r="A160" s="1"/>
      <c r="B160" s="2"/>
      <c r="C160" s="2"/>
      <c r="D160" s="3"/>
      <c r="E160" s="2"/>
      <c r="F160" s="1"/>
      <c r="G160" s="4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2"/>
      <c r="AA160" s="2"/>
      <c r="AB160" s="2"/>
      <c r="AC160" s="2"/>
      <c r="AD160" s="2"/>
      <c r="AE160" s="2"/>
      <c r="AF160" s="2"/>
      <c r="AG160" s="2"/>
      <c r="AH160" s="2"/>
    </row>
    <row r="161" ht="12.75" customHeight="1">
      <c r="A161" s="1"/>
      <c r="B161" s="2"/>
      <c r="C161" s="2"/>
      <c r="D161" s="3"/>
      <c r="E161" s="2"/>
      <c r="F161" s="1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2"/>
      <c r="AA161" s="2"/>
      <c r="AB161" s="2"/>
      <c r="AC161" s="2"/>
      <c r="AD161" s="2"/>
      <c r="AE161" s="2"/>
      <c r="AF161" s="2"/>
      <c r="AG161" s="2"/>
      <c r="AH161" s="2"/>
    </row>
    <row r="162" ht="12.75" customHeight="1">
      <c r="A162" s="1"/>
      <c r="B162" s="2"/>
      <c r="C162" s="2"/>
      <c r="D162" s="3"/>
      <c r="E162" s="2"/>
      <c r="F162" s="1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2"/>
      <c r="AA162" s="2"/>
      <c r="AB162" s="2"/>
      <c r="AC162" s="2"/>
      <c r="AD162" s="2"/>
      <c r="AE162" s="2"/>
      <c r="AF162" s="2"/>
      <c r="AG162" s="2"/>
      <c r="AH162" s="2"/>
    </row>
    <row r="163" ht="12.75" customHeight="1">
      <c r="A163" s="1"/>
      <c r="B163" s="2"/>
      <c r="C163" s="2"/>
      <c r="D163" s="3"/>
      <c r="E163" s="2"/>
      <c r="F163" s="1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2"/>
      <c r="AA163" s="2"/>
      <c r="AB163" s="2"/>
      <c r="AC163" s="2"/>
      <c r="AD163" s="2"/>
      <c r="AE163" s="2"/>
      <c r="AF163" s="2"/>
      <c r="AG163" s="2"/>
      <c r="AH163" s="2"/>
    </row>
    <row r="164" ht="12.75" customHeight="1">
      <c r="A164" s="1"/>
      <c r="B164" s="2"/>
      <c r="C164" s="2"/>
      <c r="D164" s="3"/>
      <c r="E164" s="2"/>
      <c r="F164" s="1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2"/>
      <c r="AA164" s="2"/>
      <c r="AB164" s="2"/>
      <c r="AC164" s="2"/>
      <c r="AD164" s="2"/>
      <c r="AE164" s="2"/>
      <c r="AF164" s="2"/>
      <c r="AG164" s="2"/>
      <c r="AH164" s="2"/>
    </row>
    <row r="165" ht="12.75" customHeight="1">
      <c r="A165" s="1"/>
      <c r="B165" s="2"/>
      <c r="C165" s="2"/>
      <c r="D165" s="3"/>
      <c r="E165" s="2"/>
      <c r="F165" s="1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2"/>
      <c r="AA165" s="2"/>
      <c r="AB165" s="2"/>
      <c r="AC165" s="2"/>
      <c r="AD165" s="2"/>
      <c r="AE165" s="2"/>
      <c r="AF165" s="2"/>
      <c r="AG165" s="2"/>
      <c r="AH165" s="2"/>
    </row>
    <row r="166" ht="12.75" customHeight="1">
      <c r="A166" s="1"/>
      <c r="B166" s="2"/>
      <c r="C166" s="2"/>
      <c r="D166" s="3"/>
      <c r="E166" s="2"/>
      <c r="F166" s="1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2"/>
      <c r="AA166" s="2"/>
      <c r="AB166" s="2"/>
      <c r="AC166" s="2"/>
      <c r="AD166" s="2"/>
      <c r="AE166" s="2"/>
      <c r="AF166" s="2"/>
      <c r="AG166" s="2"/>
      <c r="AH166" s="2"/>
    </row>
    <row r="167" ht="12.75" customHeight="1">
      <c r="A167" s="1"/>
      <c r="B167" s="2"/>
      <c r="C167" s="2"/>
      <c r="D167" s="3"/>
      <c r="E167" s="2"/>
      <c r="F167" s="1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2"/>
      <c r="AA167" s="2"/>
      <c r="AB167" s="2"/>
      <c r="AC167" s="2"/>
      <c r="AD167" s="2"/>
      <c r="AE167" s="2"/>
      <c r="AF167" s="2"/>
      <c r="AG167" s="2"/>
      <c r="AH167" s="2"/>
    </row>
    <row r="168" ht="12.75" customHeight="1">
      <c r="A168" s="1"/>
      <c r="B168" s="2"/>
      <c r="C168" s="2"/>
      <c r="D168" s="3"/>
      <c r="E168" s="2"/>
      <c r="F168" s="1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2"/>
      <c r="AA168" s="2"/>
      <c r="AB168" s="2"/>
      <c r="AC168" s="2"/>
      <c r="AD168" s="2"/>
      <c r="AE168" s="2"/>
      <c r="AF168" s="2"/>
      <c r="AG168" s="2"/>
      <c r="AH168" s="2"/>
    </row>
    <row r="169" ht="12.75" customHeight="1">
      <c r="A169" s="1"/>
      <c r="B169" s="2"/>
      <c r="C169" s="2"/>
      <c r="D169" s="3"/>
      <c r="E169" s="2"/>
      <c r="F169" s="1"/>
      <c r="G169" s="4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2"/>
      <c r="AA169" s="2"/>
      <c r="AB169" s="2"/>
      <c r="AC169" s="2"/>
      <c r="AD169" s="2"/>
      <c r="AE169" s="2"/>
      <c r="AF169" s="2"/>
      <c r="AG169" s="2"/>
      <c r="AH169" s="2"/>
    </row>
    <row r="170" ht="12.75" customHeight="1">
      <c r="A170" s="1"/>
      <c r="B170" s="2"/>
      <c r="C170" s="2"/>
      <c r="D170" s="3"/>
      <c r="E170" s="2"/>
      <c r="F170" s="1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2"/>
      <c r="AA170" s="2"/>
      <c r="AB170" s="2"/>
      <c r="AC170" s="2"/>
      <c r="AD170" s="2"/>
      <c r="AE170" s="2"/>
      <c r="AF170" s="2"/>
      <c r="AG170" s="2"/>
      <c r="AH170" s="2"/>
    </row>
    <row r="171" ht="12.75" customHeight="1">
      <c r="A171" s="1"/>
      <c r="B171" s="2"/>
      <c r="C171" s="2"/>
      <c r="D171" s="3"/>
      <c r="E171" s="2"/>
      <c r="F171" s="1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2"/>
      <c r="AA171" s="2"/>
      <c r="AB171" s="2"/>
      <c r="AC171" s="2"/>
      <c r="AD171" s="2"/>
      <c r="AE171" s="2"/>
      <c r="AF171" s="2"/>
      <c r="AG171" s="2"/>
      <c r="AH171" s="2"/>
    </row>
    <row r="172" ht="12.75" customHeight="1">
      <c r="A172" s="1"/>
      <c r="B172" s="2"/>
      <c r="C172" s="2"/>
      <c r="D172" s="3"/>
      <c r="E172" s="2"/>
      <c r="F172" s="1"/>
      <c r="G172" s="4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2"/>
      <c r="AA172" s="2"/>
      <c r="AB172" s="2"/>
      <c r="AC172" s="2"/>
      <c r="AD172" s="2"/>
      <c r="AE172" s="2"/>
      <c r="AF172" s="2"/>
      <c r="AG172" s="2"/>
      <c r="AH172" s="2"/>
    </row>
    <row r="173" ht="12.75" customHeight="1">
      <c r="A173" s="1"/>
      <c r="B173" s="2"/>
      <c r="C173" s="2"/>
      <c r="D173" s="3"/>
      <c r="E173" s="2"/>
      <c r="F173" s="1"/>
      <c r="G173" s="4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2"/>
      <c r="AA173" s="2"/>
      <c r="AB173" s="2"/>
      <c r="AC173" s="2"/>
      <c r="AD173" s="2"/>
      <c r="AE173" s="2"/>
      <c r="AF173" s="2"/>
      <c r="AG173" s="2"/>
      <c r="AH173" s="2"/>
    </row>
    <row r="174" ht="12.75" customHeight="1">
      <c r="A174" s="1"/>
      <c r="B174" s="2"/>
      <c r="C174" s="2"/>
      <c r="D174" s="3"/>
      <c r="E174" s="2"/>
      <c r="F174" s="1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2"/>
      <c r="AA174" s="2"/>
      <c r="AB174" s="2"/>
      <c r="AC174" s="2"/>
      <c r="AD174" s="2"/>
      <c r="AE174" s="2"/>
      <c r="AF174" s="2"/>
      <c r="AG174" s="2"/>
      <c r="AH174" s="2"/>
    </row>
    <row r="175" ht="12.75" customHeight="1">
      <c r="A175" s="1"/>
      <c r="B175" s="2"/>
      <c r="C175" s="2"/>
      <c r="D175" s="3"/>
      <c r="E175" s="2"/>
      <c r="F175" s="1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2"/>
      <c r="AA175" s="2"/>
      <c r="AB175" s="2"/>
      <c r="AC175" s="2"/>
      <c r="AD175" s="2"/>
      <c r="AE175" s="2"/>
      <c r="AF175" s="2"/>
      <c r="AG175" s="2"/>
      <c r="AH175" s="2"/>
    </row>
    <row r="176" ht="12.75" customHeight="1">
      <c r="A176" s="1"/>
      <c r="B176" s="2"/>
      <c r="C176" s="2"/>
      <c r="D176" s="3"/>
      <c r="E176" s="2"/>
      <c r="F176" s="1"/>
      <c r="G176" s="4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2"/>
      <c r="AA176" s="2"/>
      <c r="AB176" s="2"/>
      <c r="AC176" s="2"/>
      <c r="AD176" s="2"/>
      <c r="AE176" s="2"/>
      <c r="AF176" s="2"/>
      <c r="AG176" s="2"/>
      <c r="AH176" s="2"/>
    </row>
    <row r="177" ht="12.75" customHeight="1">
      <c r="A177" s="1"/>
      <c r="B177" s="2"/>
      <c r="C177" s="2"/>
      <c r="D177" s="3"/>
      <c r="E177" s="2"/>
      <c r="F177" s="1"/>
      <c r="G177" s="4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2"/>
      <c r="AA177" s="2"/>
      <c r="AB177" s="2"/>
      <c r="AC177" s="2"/>
      <c r="AD177" s="2"/>
      <c r="AE177" s="2"/>
      <c r="AF177" s="2"/>
      <c r="AG177" s="2"/>
      <c r="AH177" s="2"/>
    </row>
    <row r="178" ht="12.75" customHeight="1">
      <c r="A178" s="1"/>
      <c r="B178" s="2"/>
      <c r="C178" s="2"/>
      <c r="D178" s="3"/>
      <c r="E178" s="2"/>
      <c r="F178" s="1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2"/>
      <c r="AA178" s="2"/>
      <c r="AB178" s="2"/>
      <c r="AC178" s="2"/>
      <c r="AD178" s="2"/>
      <c r="AE178" s="2"/>
      <c r="AF178" s="2"/>
      <c r="AG178" s="2"/>
      <c r="AH178" s="2"/>
    </row>
    <row r="179" ht="12.75" customHeight="1">
      <c r="A179" s="1"/>
      <c r="B179" s="2"/>
      <c r="C179" s="2"/>
      <c r="D179" s="3"/>
      <c r="E179" s="2"/>
      <c r="F179" s="1"/>
      <c r="G179" s="4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2"/>
      <c r="AA179" s="2"/>
      <c r="AB179" s="2"/>
      <c r="AC179" s="2"/>
      <c r="AD179" s="2"/>
      <c r="AE179" s="2"/>
      <c r="AF179" s="2"/>
      <c r="AG179" s="2"/>
      <c r="AH179" s="2"/>
    </row>
    <row r="180" ht="12.75" customHeight="1">
      <c r="A180" s="1"/>
      <c r="B180" s="2"/>
      <c r="C180" s="2"/>
      <c r="D180" s="3"/>
      <c r="E180" s="2"/>
      <c r="F180" s="1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2"/>
      <c r="AA180" s="2"/>
      <c r="AB180" s="2"/>
      <c r="AC180" s="2"/>
      <c r="AD180" s="2"/>
      <c r="AE180" s="2"/>
      <c r="AF180" s="2"/>
      <c r="AG180" s="2"/>
      <c r="AH180" s="2"/>
    </row>
    <row r="181" ht="12.75" customHeight="1">
      <c r="A181" s="1"/>
      <c r="B181" s="2"/>
      <c r="C181" s="2"/>
      <c r="D181" s="3"/>
      <c r="E181" s="2"/>
      <c r="F181" s="1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2"/>
      <c r="AA181" s="2"/>
      <c r="AB181" s="2"/>
      <c r="AC181" s="2"/>
      <c r="AD181" s="2"/>
      <c r="AE181" s="2"/>
      <c r="AF181" s="2"/>
      <c r="AG181" s="2"/>
      <c r="AH181" s="2"/>
    </row>
    <row r="182" ht="12.75" customHeight="1">
      <c r="A182" s="1"/>
      <c r="B182" s="2"/>
      <c r="C182" s="2"/>
      <c r="D182" s="3"/>
      <c r="E182" s="2"/>
      <c r="F182" s="1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2"/>
      <c r="AA182" s="2"/>
      <c r="AB182" s="2"/>
      <c r="AC182" s="2"/>
      <c r="AD182" s="2"/>
      <c r="AE182" s="2"/>
      <c r="AF182" s="2"/>
      <c r="AG182" s="2"/>
      <c r="AH182" s="2"/>
    </row>
    <row r="183" ht="12.75" customHeight="1">
      <c r="A183" s="1"/>
      <c r="B183" s="2"/>
      <c r="C183" s="2"/>
      <c r="D183" s="3"/>
      <c r="E183" s="2"/>
      <c r="F183" s="1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2"/>
      <c r="AA183" s="2"/>
      <c r="AB183" s="2"/>
      <c r="AC183" s="2"/>
      <c r="AD183" s="2"/>
      <c r="AE183" s="2"/>
      <c r="AF183" s="2"/>
      <c r="AG183" s="2"/>
      <c r="AH183" s="2"/>
    </row>
    <row r="184" ht="12.75" customHeight="1">
      <c r="A184" s="1"/>
      <c r="B184" s="2"/>
      <c r="C184" s="2"/>
      <c r="D184" s="3"/>
      <c r="E184" s="2"/>
      <c r="F184" s="1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2"/>
      <c r="AA184" s="2"/>
      <c r="AB184" s="2"/>
      <c r="AC184" s="2"/>
      <c r="AD184" s="2"/>
      <c r="AE184" s="2"/>
      <c r="AF184" s="2"/>
      <c r="AG184" s="2"/>
      <c r="AH184" s="2"/>
    </row>
    <row r="185" ht="12.75" customHeight="1">
      <c r="A185" s="1"/>
      <c r="B185" s="2"/>
      <c r="C185" s="2"/>
      <c r="D185" s="3"/>
      <c r="E185" s="2"/>
      <c r="F185" s="1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2"/>
      <c r="AA185" s="2"/>
      <c r="AB185" s="2"/>
      <c r="AC185" s="2"/>
      <c r="AD185" s="2"/>
      <c r="AE185" s="2"/>
      <c r="AF185" s="2"/>
      <c r="AG185" s="2"/>
      <c r="AH185" s="2"/>
    </row>
    <row r="186" ht="12.75" customHeight="1">
      <c r="A186" s="1"/>
      <c r="B186" s="2"/>
      <c r="C186" s="2"/>
      <c r="D186" s="3"/>
      <c r="E186" s="2"/>
      <c r="F186" s="1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2"/>
      <c r="AA186" s="2"/>
      <c r="AB186" s="2"/>
      <c r="AC186" s="2"/>
      <c r="AD186" s="2"/>
      <c r="AE186" s="2"/>
      <c r="AF186" s="2"/>
      <c r="AG186" s="2"/>
      <c r="AH186" s="2"/>
    </row>
    <row r="187" ht="12.75" customHeight="1">
      <c r="A187" s="1"/>
      <c r="B187" s="2"/>
      <c r="C187" s="2"/>
      <c r="D187" s="3"/>
      <c r="E187" s="2"/>
      <c r="F187" s="1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2"/>
      <c r="AA187" s="2"/>
      <c r="AB187" s="2"/>
      <c r="AC187" s="2"/>
      <c r="AD187" s="2"/>
      <c r="AE187" s="2"/>
      <c r="AF187" s="2"/>
      <c r="AG187" s="2"/>
      <c r="AH187" s="2"/>
    </row>
    <row r="188" ht="12.75" customHeight="1">
      <c r="A188" s="1"/>
      <c r="B188" s="2"/>
      <c r="C188" s="2"/>
      <c r="D188" s="3"/>
      <c r="E188" s="2"/>
      <c r="F188" s="1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2"/>
      <c r="AA188" s="2"/>
      <c r="AB188" s="2"/>
      <c r="AC188" s="2"/>
      <c r="AD188" s="2"/>
      <c r="AE188" s="2"/>
      <c r="AF188" s="2"/>
      <c r="AG188" s="2"/>
      <c r="AH188" s="2"/>
    </row>
    <row r="189" ht="12.75" customHeight="1">
      <c r="A189" s="1"/>
      <c r="B189" s="2"/>
      <c r="C189" s="2"/>
      <c r="D189" s="3"/>
      <c r="E189" s="2"/>
      <c r="F189" s="1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2"/>
      <c r="AA189" s="2"/>
      <c r="AB189" s="2"/>
      <c r="AC189" s="2"/>
      <c r="AD189" s="2"/>
      <c r="AE189" s="2"/>
      <c r="AF189" s="2"/>
      <c r="AG189" s="2"/>
      <c r="AH189" s="2"/>
    </row>
    <row r="190" ht="12.75" customHeight="1">
      <c r="A190" s="1"/>
      <c r="B190" s="2"/>
      <c r="C190" s="2"/>
      <c r="D190" s="3"/>
      <c r="E190" s="2"/>
      <c r="F190" s="1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2"/>
      <c r="AA190" s="2"/>
      <c r="AB190" s="2"/>
      <c r="AC190" s="2"/>
      <c r="AD190" s="2"/>
      <c r="AE190" s="2"/>
      <c r="AF190" s="2"/>
      <c r="AG190" s="2"/>
      <c r="AH190" s="2"/>
    </row>
    <row r="191" ht="12.75" customHeight="1">
      <c r="A191" s="1"/>
      <c r="B191" s="2"/>
      <c r="C191" s="2"/>
      <c r="D191" s="3"/>
      <c r="E191" s="2"/>
      <c r="F191" s="1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2"/>
      <c r="AA191" s="2"/>
      <c r="AB191" s="2"/>
      <c r="AC191" s="2"/>
      <c r="AD191" s="2"/>
      <c r="AE191" s="2"/>
      <c r="AF191" s="2"/>
      <c r="AG191" s="2"/>
      <c r="AH191" s="2"/>
    </row>
    <row r="192" ht="12.75" customHeight="1">
      <c r="A192" s="1"/>
      <c r="B192" s="2"/>
      <c r="C192" s="2"/>
      <c r="D192" s="3"/>
      <c r="E192" s="2"/>
      <c r="F192" s="1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2"/>
      <c r="AA192" s="2"/>
      <c r="AB192" s="2"/>
      <c r="AC192" s="2"/>
      <c r="AD192" s="2"/>
      <c r="AE192" s="2"/>
      <c r="AF192" s="2"/>
      <c r="AG192" s="2"/>
      <c r="AH192" s="2"/>
    </row>
    <row r="193" ht="12.75" customHeight="1">
      <c r="A193" s="1"/>
      <c r="B193" s="2"/>
      <c r="C193" s="2"/>
      <c r="D193" s="3"/>
      <c r="E193" s="2"/>
      <c r="F193" s="1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2"/>
      <c r="AA193" s="2"/>
      <c r="AB193" s="2"/>
      <c r="AC193" s="2"/>
      <c r="AD193" s="2"/>
      <c r="AE193" s="2"/>
      <c r="AF193" s="2"/>
      <c r="AG193" s="2"/>
      <c r="AH193" s="2"/>
    </row>
    <row r="194" ht="12.75" customHeight="1">
      <c r="A194" s="1"/>
      <c r="B194" s="2"/>
      <c r="C194" s="2"/>
      <c r="D194" s="3"/>
      <c r="E194" s="2"/>
      <c r="F194" s="1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2"/>
      <c r="AA194" s="2"/>
      <c r="AB194" s="2"/>
      <c r="AC194" s="2"/>
      <c r="AD194" s="2"/>
      <c r="AE194" s="2"/>
      <c r="AF194" s="2"/>
      <c r="AG194" s="2"/>
      <c r="AH194" s="2"/>
    </row>
    <row r="195" ht="12.75" customHeight="1">
      <c r="A195" s="1"/>
      <c r="B195" s="2"/>
      <c r="C195" s="2"/>
      <c r="D195" s="3"/>
      <c r="E195" s="2"/>
      <c r="F195" s="1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2"/>
      <c r="AA195" s="2"/>
      <c r="AB195" s="2"/>
      <c r="AC195" s="2"/>
      <c r="AD195" s="2"/>
      <c r="AE195" s="2"/>
      <c r="AF195" s="2"/>
      <c r="AG195" s="2"/>
      <c r="AH195" s="2"/>
    </row>
    <row r="196" ht="12.75" customHeight="1">
      <c r="A196" s="1"/>
      <c r="B196" s="2"/>
      <c r="C196" s="2"/>
      <c r="D196" s="3"/>
      <c r="E196" s="2"/>
      <c r="F196" s="1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2"/>
      <c r="AA196" s="2"/>
      <c r="AB196" s="2"/>
      <c r="AC196" s="2"/>
      <c r="AD196" s="2"/>
      <c r="AE196" s="2"/>
      <c r="AF196" s="2"/>
      <c r="AG196" s="2"/>
      <c r="AH196" s="2"/>
    </row>
    <row r="197" ht="12.75" customHeight="1">
      <c r="A197" s="1"/>
      <c r="B197" s="2"/>
      <c r="C197" s="2"/>
      <c r="D197" s="3"/>
      <c r="E197" s="2"/>
      <c r="F197" s="1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2"/>
      <c r="AA197" s="2"/>
      <c r="AB197" s="2"/>
      <c r="AC197" s="2"/>
      <c r="AD197" s="2"/>
      <c r="AE197" s="2"/>
      <c r="AF197" s="2"/>
      <c r="AG197" s="2"/>
      <c r="AH197" s="2"/>
    </row>
    <row r="198" ht="12.75" customHeight="1">
      <c r="A198" s="1"/>
      <c r="B198" s="2"/>
      <c r="C198" s="2"/>
      <c r="D198" s="3"/>
      <c r="E198" s="2"/>
      <c r="F198" s="1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2"/>
      <c r="AA198" s="2"/>
      <c r="AB198" s="2"/>
      <c r="AC198" s="2"/>
      <c r="AD198" s="2"/>
      <c r="AE198" s="2"/>
      <c r="AF198" s="2"/>
      <c r="AG198" s="2"/>
      <c r="AH198" s="2"/>
    </row>
    <row r="199" ht="12.75" customHeight="1">
      <c r="A199" s="1"/>
      <c r="B199" s="2"/>
      <c r="C199" s="2"/>
      <c r="D199" s="3"/>
      <c r="E199" s="2"/>
      <c r="F199" s="1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2"/>
      <c r="AA199" s="2"/>
      <c r="AB199" s="2"/>
      <c r="AC199" s="2"/>
      <c r="AD199" s="2"/>
      <c r="AE199" s="2"/>
      <c r="AF199" s="2"/>
      <c r="AG199" s="2"/>
      <c r="AH199" s="2"/>
    </row>
    <row r="200" ht="12.75" customHeight="1">
      <c r="A200" s="1"/>
      <c r="B200" s="2"/>
      <c r="C200" s="2"/>
      <c r="D200" s="3"/>
      <c r="E200" s="2"/>
      <c r="F200" s="1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2"/>
      <c r="AA200" s="2"/>
      <c r="AB200" s="2"/>
      <c r="AC200" s="2"/>
      <c r="AD200" s="2"/>
      <c r="AE200" s="2"/>
      <c r="AF200" s="2"/>
      <c r="AG200" s="2"/>
      <c r="AH200" s="2"/>
    </row>
    <row r="201" ht="12.75" customHeight="1">
      <c r="A201" s="1"/>
      <c r="B201" s="2"/>
      <c r="C201" s="2"/>
      <c r="D201" s="3"/>
      <c r="E201" s="2"/>
      <c r="F201" s="1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2"/>
      <c r="AA201" s="2"/>
      <c r="AB201" s="2"/>
      <c r="AC201" s="2"/>
      <c r="AD201" s="2"/>
      <c r="AE201" s="2"/>
      <c r="AF201" s="2"/>
      <c r="AG201" s="2"/>
      <c r="AH201" s="2"/>
    </row>
    <row r="202" ht="12.75" customHeight="1">
      <c r="A202" s="1"/>
      <c r="B202" s="2"/>
      <c r="C202" s="2"/>
      <c r="D202" s="3"/>
      <c r="E202" s="2"/>
      <c r="F202" s="1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2"/>
      <c r="AA202" s="2"/>
      <c r="AB202" s="2"/>
      <c r="AC202" s="2"/>
      <c r="AD202" s="2"/>
      <c r="AE202" s="2"/>
      <c r="AF202" s="2"/>
      <c r="AG202" s="2"/>
      <c r="AH202" s="2"/>
    </row>
    <row r="203" ht="12.75" customHeight="1">
      <c r="A203" s="1"/>
      <c r="B203" s="2"/>
      <c r="C203" s="2"/>
      <c r="D203" s="3"/>
      <c r="E203" s="2"/>
      <c r="F203" s="1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2"/>
      <c r="AA203" s="2"/>
      <c r="AB203" s="2"/>
      <c r="AC203" s="2"/>
      <c r="AD203" s="2"/>
      <c r="AE203" s="2"/>
      <c r="AF203" s="2"/>
      <c r="AG203" s="2"/>
      <c r="AH203" s="2"/>
    </row>
    <row r="204" ht="12.75" customHeight="1">
      <c r="A204" s="1"/>
      <c r="B204" s="2"/>
      <c r="C204" s="2"/>
      <c r="D204" s="3"/>
      <c r="E204" s="2"/>
      <c r="F204" s="1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2"/>
      <c r="AA204" s="2"/>
      <c r="AB204" s="2"/>
      <c r="AC204" s="2"/>
      <c r="AD204" s="2"/>
      <c r="AE204" s="2"/>
      <c r="AF204" s="2"/>
      <c r="AG204" s="2"/>
      <c r="AH204" s="2"/>
    </row>
    <row r="205" ht="12.75" customHeight="1">
      <c r="A205" s="1"/>
      <c r="B205" s="2"/>
      <c r="C205" s="2"/>
      <c r="D205" s="3"/>
      <c r="E205" s="2"/>
      <c r="F205" s="1"/>
      <c r="G205" s="4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2"/>
      <c r="AA205" s="2"/>
      <c r="AB205" s="2"/>
      <c r="AC205" s="2"/>
      <c r="AD205" s="2"/>
      <c r="AE205" s="2"/>
      <c r="AF205" s="2"/>
      <c r="AG205" s="2"/>
      <c r="AH205" s="2"/>
    </row>
    <row r="206" ht="12.75" customHeight="1">
      <c r="A206" s="1"/>
      <c r="B206" s="2"/>
      <c r="C206" s="2"/>
      <c r="D206" s="3"/>
      <c r="E206" s="2"/>
      <c r="F206" s="1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2"/>
      <c r="AA206" s="2"/>
      <c r="AB206" s="2"/>
      <c r="AC206" s="2"/>
      <c r="AD206" s="2"/>
      <c r="AE206" s="2"/>
      <c r="AF206" s="2"/>
      <c r="AG206" s="2"/>
      <c r="AH206" s="2"/>
    </row>
    <row r="207" ht="12.75" customHeight="1">
      <c r="A207" s="1"/>
      <c r="B207" s="2"/>
      <c r="C207" s="2"/>
      <c r="D207" s="3"/>
      <c r="E207" s="2"/>
      <c r="F207" s="1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2"/>
      <c r="AA207" s="2"/>
      <c r="AB207" s="2"/>
      <c r="AC207" s="2"/>
      <c r="AD207" s="2"/>
      <c r="AE207" s="2"/>
      <c r="AF207" s="2"/>
      <c r="AG207" s="2"/>
      <c r="AH207" s="2"/>
    </row>
    <row r="208" ht="12.75" customHeight="1">
      <c r="A208" s="1"/>
      <c r="B208" s="2"/>
      <c r="C208" s="2"/>
      <c r="D208" s="3"/>
      <c r="E208" s="2"/>
      <c r="F208" s="1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2"/>
      <c r="AA208" s="2"/>
      <c r="AB208" s="2"/>
      <c r="AC208" s="2"/>
      <c r="AD208" s="2"/>
      <c r="AE208" s="2"/>
      <c r="AF208" s="2"/>
      <c r="AG208" s="2"/>
      <c r="AH208" s="2"/>
    </row>
    <row r="209" ht="12.75" customHeight="1">
      <c r="A209" s="1"/>
      <c r="B209" s="2"/>
      <c r="C209" s="2"/>
      <c r="D209" s="3"/>
      <c r="E209" s="2"/>
      <c r="F209" s="1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2"/>
      <c r="AA209" s="2"/>
      <c r="AB209" s="2"/>
      <c r="AC209" s="2"/>
      <c r="AD209" s="2"/>
      <c r="AE209" s="2"/>
      <c r="AF209" s="2"/>
      <c r="AG209" s="2"/>
      <c r="AH209" s="2"/>
    </row>
    <row r="210" ht="12.75" customHeight="1">
      <c r="A210" s="1"/>
      <c r="B210" s="2"/>
      <c r="C210" s="2"/>
      <c r="D210" s="3"/>
      <c r="E210" s="2"/>
      <c r="F210" s="1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2"/>
      <c r="AA210" s="2"/>
      <c r="AB210" s="2"/>
      <c r="AC210" s="2"/>
      <c r="AD210" s="2"/>
      <c r="AE210" s="2"/>
      <c r="AF210" s="2"/>
      <c r="AG210" s="2"/>
      <c r="AH210" s="2"/>
    </row>
    <row r="211" ht="12.75" customHeight="1">
      <c r="A211" s="1"/>
      <c r="B211" s="2"/>
      <c r="C211" s="2"/>
      <c r="D211" s="3"/>
      <c r="E211" s="2"/>
      <c r="F211" s="1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2"/>
      <c r="AA211" s="2"/>
      <c r="AB211" s="2"/>
      <c r="AC211" s="2"/>
      <c r="AD211" s="2"/>
      <c r="AE211" s="2"/>
      <c r="AF211" s="2"/>
      <c r="AG211" s="2"/>
      <c r="AH211" s="2"/>
    </row>
    <row r="212" ht="12.75" customHeight="1">
      <c r="A212" s="1"/>
      <c r="B212" s="2"/>
      <c r="C212" s="2"/>
      <c r="D212" s="3"/>
      <c r="E212" s="2"/>
      <c r="F212" s="1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2"/>
      <c r="AA212" s="2"/>
      <c r="AB212" s="2"/>
      <c r="AC212" s="2"/>
      <c r="AD212" s="2"/>
      <c r="AE212" s="2"/>
      <c r="AF212" s="2"/>
      <c r="AG212" s="2"/>
      <c r="AH212" s="2"/>
    </row>
    <row r="213" ht="12.75" customHeight="1">
      <c r="A213" s="1"/>
      <c r="B213" s="2"/>
      <c r="C213" s="2"/>
      <c r="D213" s="3"/>
      <c r="E213" s="2"/>
      <c r="F213" s="1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2"/>
      <c r="AA213" s="2"/>
      <c r="AB213" s="2"/>
      <c r="AC213" s="2"/>
      <c r="AD213" s="2"/>
      <c r="AE213" s="2"/>
      <c r="AF213" s="2"/>
      <c r="AG213" s="2"/>
      <c r="AH213" s="2"/>
    </row>
    <row r="214" ht="12.75" customHeight="1">
      <c r="A214" s="1"/>
      <c r="B214" s="2"/>
      <c r="C214" s="2"/>
      <c r="D214" s="3"/>
      <c r="E214" s="2"/>
      <c r="F214" s="1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2"/>
      <c r="AA214" s="2"/>
      <c r="AB214" s="2"/>
      <c r="AC214" s="2"/>
      <c r="AD214" s="2"/>
      <c r="AE214" s="2"/>
      <c r="AF214" s="2"/>
      <c r="AG214" s="2"/>
      <c r="AH214" s="2"/>
    </row>
    <row r="215" ht="12.75" customHeight="1">
      <c r="A215" s="1"/>
      <c r="B215" s="2"/>
      <c r="C215" s="2"/>
      <c r="D215" s="3"/>
      <c r="E215" s="2"/>
      <c r="F215" s="1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2"/>
      <c r="AA215" s="2"/>
      <c r="AB215" s="2"/>
      <c r="AC215" s="2"/>
      <c r="AD215" s="2"/>
      <c r="AE215" s="2"/>
      <c r="AF215" s="2"/>
      <c r="AG215" s="2"/>
      <c r="AH215" s="2"/>
    </row>
    <row r="216" ht="12.75" customHeight="1">
      <c r="A216" s="1"/>
      <c r="B216" s="2"/>
      <c r="C216" s="2"/>
      <c r="D216" s="3"/>
      <c r="E216" s="2"/>
      <c r="F216" s="1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2"/>
      <c r="AA216" s="2"/>
      <c r="AB216" s="2"/>
      <c r="AC216" s="2"/>
      <c r="AD216" s="2"/>
      <c r="AE216" s="2"/>
      <c r="AF216" s="2"/>
      <c r="AG216" s="2"/>
      <c r="AH216" s="2"/>
    </row>
    <row r="217" ht="12.75" customHeight="1">
      <c r="A217" s="1"/>
      <c r="B217" s="2"/>
      <c r="C217" s="2"/>
      <c r="D217" s="3"/>
      <c r="E217" s="2"/>
      <c r="F217" s="1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2"/>
      <c r="AA217" s="2"/>
      <c r="AB217" s="2"/>
      <c r="AC217" s="2"/>
      <c r="AD217" s="2"/>
      <c r="AE217" s="2"/>
      <c r="AF217" s="2"/>
      <c r="AG217" s="2"/>
      <c r="AH217" s="2"/>
    </row>
    <row r="218" ht="12.75" customHeight="1">
      <c r="A218" s="1"/>
      <c r="B218" s="2"/>
      <c r="C218" s="2"/>
      <c r="D218" s="3"/>
      <c r="E218" s="2"/>
      <c r="F218" s="1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2"/>
      <c r="AA218" s="2"/>
      <c r="AB218" s="2"/>
      <c r="AC218" s="2"/>
      <c r="AD218" s="2"/>
      <c r="AE218" s="2"/>
      <c r="AF218" s="2"/>
      <c r="AG218" s="2"/>
      <c r="AH218" s="2"/>
    </row>
    <row r="219" ht="12.75" customHeight="1">
      <c r="A219" s="1"/>
      <c r="B219" s="2"/>
      <c r="C219" s="2"/>
      <c r="D219" s="3"/>
      <c r="E219" s="2"/>
      <c r="F219" s="1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2"/>
      <c r="AA219" s="2"/>
      <c r="AB219" s="2"/>
      <c r="AC219" s="2"/>
      <c r="AD219" s="2"/>
      <c r="AE219" s="2"/>
      <c r="AF219" s="2"/>
      <c r="AG219" s="2"/>
      <c r="AH219" s="2"/>
    </row>
    <row r="220" ht="12.75" customHeight="1">
      <c r="A220" s="1"/>
      <c r="B220" s="2"/>
      <c r="C220" s="2"/>
      <c r="D220" s="3"/>
      <c r="E220" s="2"/>
      <c r="F220" s="1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2"/>
      <c r="AA220" s="2"/>
      <c r="AB220" s="2"/>
      <c r="AC220" s="2"/>
      <c r="AD220" s="2"/>
      <c r="AE220" s="2"/>
      <c r="AF220" s="2"/>
      <c r="AG220" s="2"/>
      <c r="AH220" s="2"/>
    </row>
    <row r="221" ht="12.75" customHeight="1">
      <c r="A221" s="1"/>
      <c r="B221" s="2"/>
      <c r="C221" s="2"/>
      <c r="D221" s="3"/>
      <c r="E221" s="2"/>
      <c r="F221" s="1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2"/>
      <c r="AA221" s="2"/>
      <c r="AB221" s="2"/>
      <c r="AC221" s="2"/>
      <c r="AD221" s="2"/>
      <c r="AE221" s="2"/>
      <c r="AF221" s="2"/>
      <c r="AG221" s="2"/>
      <c r="AH221" s="2"/>
    </row>
    <row r="222" ht="12.75" customHeight="1">
      <c r="A222" s="1"/>
      <c r="B222" s="2"/>
      <c r="C222" s="2"/>
      <c r="D222" s="3"/>
      <c r="E222" s="2"/>
      <c r="F222" s="1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2"/>
      <c r="AA222" s="2"/>
      <c r="AB222" s="2"/>
      <c r="AC222" s="2"/>
      <c r="AD222" s="2"/>
      <c r="AE222" s="2"/>
      <c r="AF222" s="2"/>
      <c r="AG222" s="2"/>
      <c r="AH222" s="2"/>
    </row>
    <row r="223" ht="12.75" customHeight="1">
      <c r="A223" s="1"/>
      <c r="B223" s="2"/>
      <c r="C223" s="2"/>
      <c r="D223" s="3"/>
      <c r="E223" s="2"/>
      <c r="F223" s="1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2"/>
      <c r="AA223" s="2"/>
      <c r="AB223" s="2"/>
      <c r="AC223" s="2"/>
      <c r="AD223" s="2"/>
      <c r="AE223" s="2"/>
      <c r="AF223" s="2"/>
      <c r="AG223" s="2"/>
      <c r="AH223" s="2"/>
    </row>
    <row r="224" ht="12.75" customHeight="1">
      <c r="A224" s="1"/>
      <c r="B224" s="2"/>
      <c r="C224" s="2"/>
      <c r="D224" s="3"/>
      <c r="E224" s="2"/>
      <c r="F224" s="1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2"/>
      <c r="AA224" s="2"/>
      <c r="AB224" s="2"/>
      <c r="AC224" s="2"/>
      <c r="AD224" s="2"/>
      <c r="AE224" s="2"/>
      <c r="AF224" s="2"/>
      <c r="AG224" s="2"/>
      <c r="AH224" s="2"/>
    </row>
    <row r="225" ht="12.75" customHeight="1">
      <c r="A225" s="1"/>
      <c r="B225" s="2"/>
      <c r="C225" s="2"/>
      <c r="D225" s="3"/>
      <c r="E225" s="2"/>
      <c r="F225" s="1"/>
      <c r="G225" s="4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2"/>
      <c r="AA225" s="2"/>
      <c r="AB225" s="2"/>
      <c r="AC225" s="2"/>
      <c r="AD225" s="2"/>
      <c r="AE225" s="2"/>
      <c r="AF225" s="2"/>
      <c r="AG225" s="2"/>
      <c r="AH225" s="2"/>
    </row>
    <row r="226" ht="12.75" customHeight="1">
      <c r="A226" s="1"/>
      <c r="B226" s="2"/>
      <c r="C226" s="2"/>
      <c r="D226" s="3"/>
      <c r="E226" s="2"/>
      <c r="F226" s="1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2"/>
      <c r="AA226" s="2"/>
      <c r="AB226" s="2"/>
      <c r="AC226" s="2"/>
      <c r="AD226" s="2"/>
      <c r="AE226" s="2"/>
      <c r="AF226" s="2"/>
      <c r="AG226" s="2"/>
      <c r="AH226" s="2"/>
    </row>
    <row r="227" ht="12.75" customHeight="1">
      <c r="A227" s="1"/>
      <c r="B227" s="2"/>
      <c r="C227" s="2"/>
      <c r="D227" s="3"/>
      <c r="E227" s="2"/>
      <c r="F227" s="1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2"/>
      <c r="AA227" s="2"/>
      <c r="AB227" s="2"/>
      <c r="AC227" s="2"/>
      <c r="AD227" s="2"/>
      <c r="AE227" s="2"/>
      <c r="AF227" s="2"/>
      <c r="AG227" s="2"/>
      <c r="AH227" s="2"/>
    </row>
    <row r="228" ht="12.75" customHeight="1">
      <c r="A228" s="1"/>
      <c r="B228" s="2"/>
      <c r="C228" s="2"/>
      <c r="D228" s="3"/>
      <c r="E228" s="2"/>
      <c r="F228" s="1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2"/>
      <c r="AA228" s="2"/>
      <c r="AB228" s="2"/>
      <c r="AC228" s="2"/>
      <c r="AD228" s="2"/>
      <c r="AE228" s="2"/>
      <c r="AF228" s="2"/>
      <c r="AG228" s="2"/>
      <c r="AH228" s="2"/>
    </row>
    <row r="229" ht="12.75" customHeight="1">
      <c r="A229" s="1"/>
      <c r="B229" s="2"/>
      <c r="C229" s="2"/>
      <c r="D229" s="3"/>
      <c r="E229" s="2"/>
      <c r="F229" s="1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2"/>
      <c r="AA229" s="2"/>
      <c r="AB229" s="2"/>
      <c r="AC229" s="2"/>
      <c r="AD229" s="2"/>
      <c r="AE229" s="2"/>
      <c r="AF229" s="2"/>
      <c r="AG229" s="2"/>
      <c r="AH229" s="2"/>
    </row>
    <row r="230" ht="12.75" customHeight="1">
      <c r="A230" s="1"/>
      <c r="B230" s="2"/>
      <c r="C230" s="2"/>
      <c r="D230" s="3"/>
      <c r="E230" s="2"/>
      <c r="F230" s="1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2"/>
      <c r="AA230" s="2"/>
      <c r="AB230" s="2"/>
      <c r="AC230" s="2"/>
      <c r="AD230" s="2"/>
      <c r="AE230" s="2"/>
      <c r="AF230" s="2"/>
      <c r="AG230" s="2"/>
      <c r="AH230" s="2"/>
    </row>
    <row r="231" ht="12.75" customHeight="1">
      <c r="A231" s="1"/>
      <c r="B231" s="2"/>
      <c r="C231" s="2"/>
      <c r="D231" s="3"/>
      <c r="E231" s="2"/>
      <c r="F231" s="1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2"/>
      <c r="AA231" s="2"/>
      <c r="AB231" s="2"/>
      <c r="AC231" s="2"/>
      <c r="AD231" s="2"/>
      <c r="AE231" s="2"/>
      <c r="AF231" s="2"/>
      <c r="AG231" s="2"/>
      <c r="AH231" s="2"/>
    </row>
    <row r="232" ht="12.75" customHeight="1">
      <c r="A232" s="1"/>
      <c r="B232" s="2"/>
      <c r="C232" s="2"/>
      <c r="D232" s="3"/>
      <c r="E232" s="2"/>
      <c r="F232" s="1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2"/>
      <c r="AA232" s="2"/>
      <c r="AB232" s="2"/>
      <c r="AC232" s="2"/>
      <c r="AD232" s="2"/>
      <c r="AE232" s="2"/>
      <c r="AF232" s="2"/>
      <c r="AG232" s="2"/>
      <c r="AH232" s="2"/>
    </row>
    <row r="233" ht="12.75" customHeight="1">
      <c r="A233" s="1"/>
      <c r="B233" s="2"/>
      <c r="C233" s="2"/>
      <c r="D233" s="3"/>
      <c r="E233" s="2"/>
      <c r="F233" s="1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2"/>
      <c r="AA233" s="2"/>
      <c r="AB233" s="2"/>
      <c r="AC233" s="2"/>
      <c r="AD233" s="2"/>
      <c r="AE233" s="2"/>
      <c r="AF233" s="2"/>
      <c r="AG233" s="2"/>
      <c r="AH233" s="2"/>
    </row>
    <row r="234" ht="12.75" customHeight="1">
      <c r="A234" s="1"/>
      <c r="B234" s="2"/>
      <c r="C234" s="2"/>
      <c r="D234" s="3"/>
      <c r="E234" s="2"/>
      <c r="F234" s="1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2"/>
      <c r="AA234" s="2"/>
      <c r="AB234" s="2"/>
      <c r="AC234" s="2"/>
      <c r="AD234" s="2"/>
      <c r="AE234" s="2"/>
      <c r="AF234" s="2"/>
      <c r="AG234" s="2"/>
      <c r="AH234" s="2"/>
    </row>
    <row r="235" ht="12.75" customHeight="1">
      <c r="A235" s="1"/>
      <c r="B235" s="2"/>
      <c r="C235" s="2"/>
      <c r="D235" s="3"/>
      <c r="E235" s="2"/>
      <c r="F235" s="1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2"/>
      <c r="AA235" s="2"/>
      <c r="AB235" s="2"/>
      <c r="AC235" s="2"/>
      <c r="AD235" s="2"/>
      <c r="AE235" s="2"/>
      <c r="AF235" s="2"/>
      <c r="AG235" s="2"/>
      <c r="AH235" s="2"/>
    </row>
    <row r="236" ht="12.75" customHeight="1">
      <c r="A236" s="1"/>
      <c r="B236" s="2"/>
      <c r="C236" s="2"/>
      <c r="D236" s="3"/>
      <c r="E236" s="2"/>
      <c r="F236" s="1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2"/>
      <c r="AA236" s="2"/>
      <c r="AB236" s="2"/>
      <c r="AC236" s="2"/>
      <c r="AD236" s="2"/>
      <c r="AE236" s="2"/>
      <c r="AF236" s="2"/>
      <c r="AG236" s="2"/>
      <c r="AH236" s="2"/>
    </row>
    <row r="237" ht="12.75" customHeight="1">
      <c r="A237" s="1"/>
      <c r="B237" s="2"/>
      <c r="C237" s="2"/>
      <c r="D237" s="3"/>
      <c r="E237" s="2"/>
      <c r="F237" s="1"/>
      <c r="G237" s="4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17:G21"/>
    <mergeCell ref="H17:H21"/>
    <mergeCell ref="I17:N17"/>
    <mergeCell ref="O17:X17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8" width="8.14"/>
    <col customWidth="1" min="9" max="9" width="7.14"/>
    <col customWidth="1" min="10" max="10" width="5.71"/>
    <col customWidth="1" min="11" max="11" width="7.14"/>
    <col customWidth="1" min="12" max="12" width="5.71"/>
    <col customWidth="1" min="13" max="13" width="7.14"/>
    <col customWidth="1" min="14" max="14" width="5.71"/>
    <col customWidth="1" min="15" max="15" width="7.14"/>
    <col customWidth="1" min="16" max="16" width="5.71"/>
    <col customWidth="1" min="17" max="17" width="7.14"/>
    <col customWidth="1" min="18" max="18" width="5.71"/>
    <col customWidth="1" min="19" max="19" width="7.14"/>
    <col customWidth="1" min="20" max="20" width="5.71"/>
    <col customWidth="1" min="21" max="21" width="7.14"/>
    <col customWidth="1" min="22" max="22" width="5.71"/>
    <col customWidth="1" min="23" max="23" width="7.14"/>
    <col customWidth="1" min="24" max="25" width="5.71"/>
    <col customWidth="1" hidden="1" min="26" max="34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4"/>
      <c r="I1" s="3">
        <v>1.0</v>
      </c>
      <c r="J1" s="3">
        <f>VLOOKUP($F1,'Grille points'!$D$3:$N$16,VLOOKUP(I$18,'Paramètres compétitions'!$B$4:$W$11,14,FALSE)+1,FALSE)</f>
        <v>675</v>
      </c>
      <c r="K1" s="3">
        <v>1.0</v>
      </c>
      <c r="L1" s="3">
        <f>VLOOKUP($F1,'Grille points'!$D$3:$N$16,VLOOKUP(K$18,'Paramètres compétitions'!$B$4:$W$11,14,FALSE)+1,FALSE)</f>
        <v>675</v>
      </c>
      <c r="M1" s="3">
        <v>1.0</v>
      </c>
      <c r="N1" s="3">
        <f>VLOOKUP($F1,'Grille points'!$D$3:$N$16,VLOOKUP(M$18,'Paramètres compétitions'!$B$4:$W$11,14,FALSE)+1,FALSE)</f>
        <v>450</v>
      </c>
      <c r="O1" s="3">
        <v>1.0</v>
      </c>
      <c r="P1" s="3">
        <f>VLOOKUP($F1,'Grille points'!$D$3:$N$16,VLOOKUP(O$18,'Paramètres compétitions'!$B$4:$W$11,14,FALSE)+1,FALSE)</f>
        <v>1000</v>
      </c>
      <c r="Q1" s="3">
        <v>1.0</v>
      </c>
      <c r="R1" s="3">
        <f>VLOOKUP($F1,'Grille points'!$D$3:$N$16,VLOOKUP(Q$18,'Paramètres compétitions'!$B$4:$W$11,14,FALSE)+1,FALSE)</f>
        <v>675</v>
      </c>
      <c r="S1" s="3">
        <v>1.0</v>
      </c>
      <c r="T1" s="3">
        <f>VLOOKUP($F1,'Grille points'!$D$3:$N$16,VLOOKUP(S$18,'Paramètres compétitions'!$B$4:$W$11,14,FALSE)+1,FALSE)</f>
        <v>1500</v>
      </c>
      <c r="U1" s="3">
        <v>1.0</v>
      </c>
      <c r="V1" s="3">
        <f>VLOOKUP($F1,'Grille points'!$D$3:$N$16,VLOOKUP(U$18,'Paramètres compétitions'!$B$4:$W$11,14,FALSE)+1,FALSE)</f>
        <v>1500</v>
      </c>
      <c r="W1" s="3">
        <v>1.0</v>
      </c>
      <c r="X1" s="3">
        <f>VLOOKUP($F1,'Grille points'!$D$3:$N$16,VLOOKUP(W$18,'Paramètres compétitions'!$B$4:$W$11,14,FALSE)+1,FALSE)</f>
        <v>1000</v>
      </c>
      <c r="Y1" s="3"/>
      <c r="Z1" s="2"/>
      <c r="AA1" s="2"/>
      <c r="AB1" s="2"/>
      <c r="AC1" s="2"/>
      <c r="AD1" s="2"/>
      <c r="AE1" s="2"/>
      <c r="AF1" s="2"/>
      <c r="AG1" s="2"/>
      <c r="AH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4"/>
      <c r="I2" s="3">
        <v>5.0</v>
      </c>
      <c r="J2" s="3">
        <f>VLOOKUP($F2,'Grille points'!$D$3:$N$16,VLOOKUP(I$18,'Paramètres compétitions'!$B$4:$W$11,14,FALSE)+1,FALSE)</f>
        <v>450</v>
      </c>
      <c r="K2" s="3">
        <v>5.0</v>
      </c>
      <c r="L2" s="3">
        <f>VLOOKUP($F2,'Grille points'!$D$3:$N$16,VLOOKUP(K$18,'Paramètres compétitions'!$B$4:$W$11,14,FALSE)+1,FALSE)</f>
        <v>450</v>
      </c>
      <c r="M2" s="3">
        <v>5.0</v>
      </c>
      <c r="N2" s="3">
        <f>VLOOKUP($F2,'Grille points'!$D$3:$N$16,VLOOKUP(M$18,'Paramètres compétitions'!$B$4:$W$11,14,FALSE)+1,FALSE)</f>
        <v>300</v>
      </c>
      <c r="O2" s="3">
        <v>5.0</v>
      </c>
      <c r="P2" s="3">
        <f>VLOOKUP($F2,'Grille points'!$D$3:$N$16,VLOOKUP(O$18,'Paramètres compétitions'!$B$4:$W$11,14,FALSE)+1,FALSE)</f>
        <v>675</v>
      </c>
      <c r="Q2" s="3">
        <v>5.0</v>
      </c>
      <c r="R2" s="3">
        <f>VLOOKUP($F2,'Grille points'!$D$3:$N$16,VLOOKUP(Q$18,'Paramètres compétitions'!$B$4:$W$11,14,FALSE)+1,FALSE)</f>
        <v>450</v>
      </c>
      <c r="S2" s="3">
        <v>5.0</v>
      </c>
      <c r="T2" s="3">
        <f>VLOOKUP($F2,'Grille points'!$D$3:$N$16,VLOOKUP(S$18,'Paramètres compétitions'!$B$4:$W$11,14,FALSE)+1,FALSE)</f>
        <v>1000</v>
      </c>
      <c r="U2" s="3">
        <v>5.0</v>
      </c>
      <c r="V2" s="3">
        <f>VLOOKUP($F2,'Grille points'!$D$3:$N$16,VLOOKUP(U$18,'Paramètres compétitions'!$B$4:$W$11,14,FALSE)+1,FALSE)</f>
        <v>1000</v>
      </c>
      <c r="W2" s="3">
        <v>5.0</v>
      </c>
      <c r="X2" s="3">
        <f>VLOOKUP($F2,'Grille points'!$D$3:$N$16,VLOOKUP(W$18,'Paramètres compétitions'!$B$4:$W$11,14,FALSE)+1,FALSE)</f>
        <v>675</v>
      </c>
      <c r="Y2" s="3"/>
      <c r="Z2" s="2"/>
      <c r="AA2" s="2"/>
      <c r="AB2" s="2"/>
      <c r="AC2" s="2"/>
      <c r="AD2" s="2"/>
      <c r="AE2" s="2"/>
      <c r="AF2" s="2"/>
      <c r="AG2" s="2"/>
      <c r="AH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4"/>
      <c r="I3" s="3">
        <v>9.0</v>
      </c>
      <c r="J3" s="3">
        <f>VLOOKUP($F3,'Grille points'!$D$3:$N$16,VLOOKUP(I$18,'Paramètres compétitions'!$B$4:$W$11,14,FALSE)+1,FALSE)</f>
        <v>300</v>
      </c>
      <c r="K3" s="3">
        <v>9.0</v>
      </c>
      <c r="L3" s="3">
        <f>VLOOKUP($F3,'Grille points'!$D$3:$N$16,VLOOKUP(K$18,'Paramètres compétitions'!$B$4:$W$11,14,FALSE)+1,FALSE)</f>
        <v>300</v>
      </c>
      <c r="M3" s="3">
        <v>9.0</v>
      </c>
      <c r="N3" s="3">
        <f>VLOOKUP($F3,'Grille points'!$D$3:$N$16,VLOOKUP(M$18,'Paramètres compétitions'!$B$4:$W$11,14,FALSE)+1,FALSE)</f>
        <v>200</v>
      </c>
      <c r="O3" s="3">
        <v>9.0</v>
      </c>
      <c r="P3" s="3">
        <f>VLOOKUP($F3,'Grille points'!$D$3:$N$16,VLOOKUP(O$18,'Paramètres compétitions'!$B$4:$W$11,14,FALSE)+1,FALSE)</f>
        <v>450</v>
      </c>
      <c r="Q3" s="3">
        <v>9.0</v>
      </c>
      <c r="R3" s="3">
        <f>VLOOKUP($F3,'Grille points'!$D$3:$N$16,VLOOKUP(Q$18,'Paramètres compétitions'!$B$4:$W$11,14,FALSE)+1,FALSE)</f>
        <v>300</v>
      </c>
      <c r="S3" s="3">
        <v>9.0</v>
      </c>
      <c r="T3" s="3">
        <f>VLOOKUP($F3,'Grille points'!$D$3:$N$16,VLOOKUP(S$18,'Paramètres compétitions'!$B$4:$W$11,14,FALSE)+1,FALSE)</f>
        <v>675</v>
      </c>
      <c r="U3" s="3">
        <v>9.0</v>
      </c>
      <c r="V3" s="3">
        <f>VLOOKUP($F3,'Grille points'!$D$3:$N$16,VLOOKUP(U$18,'Paramètres compétitions'!$B$4:$W$11,14,FALSE)+1,FALSE)</f>
        <v>675</v>
      </c>
      <c r="W3" s="3">
        <v>9.0</v>
      </c>
      <c r="X3" s="3">
        <f>VLOOKUP($F3,'Grille points'!$D$3:$N$16,VLOOKUP(W$18,'Paramètres compétitions'!$B$4:$W$11,14,FALSE)+1,FALSE)</f>
        <v>450</v>
      </c>
      <c r="Y3" s="3"/>
      <c r="Z3" s="2"/>
      <c r="AA3" s="2"/>
      <c r="AB3" s="2"/>
      <c r="AC3" s="2"/>
      <c r="AD3" s="2"/>
      <c r="AE3" s="2"/>
      <c r="AF3" s="2"/>
      <c r="AG3" s="2"/>
      <c r="AH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4"/>
      <c r="I4" s="3">
        <v>13.0</v>
      </c>
      <c r="J4" s="3">
        <f>VLOOKUP($F4,'Grille points'!$D$3:$N$16,VLOOKUP(I$18,'Paramètres compétitions'!$B$4:$W$11,14,FALSE)+1,FALSE)</f>
        <v>300</v>
      </c>
      <c r="K4" s="3">
        <v>13.0</v>
      </c>
      <c r="L4" s="3">
        <f>VLOOKUP($F4,'Grille points'!$D$3:$N$16,VLOOKUP(K$18,'Paramètres compétitions'!$B$4:$W$11,14,FALSE)+1,FALSE)</f>
        <v>300</v>
      </c>
      <c r="M4" s="3">
        <v>13.0</v>
      </c>
      <c r="N4" s="3">
        <f>VLOOKUP($F4,'Grille points'!$D$3:$N$16,VLOOKUP(M$18,'Paramètres compétitions'!$B$4:$W$11,14,FALSE)+1,FALSE)</f>
        <v>200</v>
      </c>
      <c r="O4" s="3">
        <v>13.0</v>
      </c>
      <c r="P4" s="3">
        <f>VLOOKUP($F4,'Grille points'!$D$3:$N$16,VLOOKUP(O$18,'Paramètres compétitions'!$B$4:$W$11,14,FALSE)+1,FALSE)</f>
        <v>450</v>
      </c>
      <c r="Q4" s="3">
        <v>13.0</v>
      </c>
      <c r="R4" s="3">
        <f>VLOOKUP($F4,'Grille points'!$D$3:$N$16,VLOOKUP(Q$18,'Paramètres compétitions'!$B$4:$W$11,14,FALSE)+1,FALSE)</f>
        <v>300</v>
      </c>
      <c r="S4" s="3">
        <v>13.0</v>
      </c>
      <c r="T4" s="3">
        <f>VLOOKUP($F4,'Grille points'!$D$3:$N$16,VLOOKUP(S$18,'Paramètres compétitions'!$B$4:$W$11,14,FALSE)+1,FALSE)</f>
        <v>675</v>
      </c>
      <c r="U4" s="3">
        <v>13.0</v>
      </c>
      <c r="V4" s="3">
        <f>VLOOKUP($F4,'Grille points'!$D$3:$N$16,VLOOKUP(U$18,'Paramètres compétitions'!$B$4:$W$11,14,FALSE)+1,FALSE)</f>
        <v>675</v>
      </c>
      <c r="W4" s="3">
        <v>13.0</v>
      </c>
      <c r="X4" s="3">
        <f>VLOOKUP($F4,'Grille points'!$D$3:$N$16,VLOOKUP(W$18,'Paramètres compétitions'!$B$4:$W$11,14,FALSE)+1,FALSE)</f>
        <v>450</v>
      </c>
      <c r="Y4" s="3"/>
      <c r="Z4" s="2"/>
      <c r="AA4" s="2"/>
      <c r="AB4" s="2"/>
      <c r="AC4" s="2"/>
      <c r="AD4" s="2"/>
      <c r="AE4" s="2"/>
      <c r="AF4" s="2"/>
      <c r="AG4" s="2"/>
      <c r="AH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4"/>
      <c r="I5" s="3">
        <v>17.0</v>
      </c>
      <c r="J5" s="3">
        <f>VLOOKUP($F5,'Grille points'!$D$3:$N$16,VLOOKUP(I$18,'Paramètres compétitions'!$B$4:$W$11,14,FALSE)+1,FALSE)</f>
        <v>200</v>
      </c>
      <c r="K5" s="3">
        <v>17.0</v>
      </c>
      <c r="L5" s="3">
        <f>VLOOKUP($F5,'Grille points'!$D$3:$N$16,VLOOKUP(K$18,'Paramètres compétitions'!$B$4:$W$11,14,FALSE)+1,FALSE)</f>
        <v>200</v>
      </c>
      <c r="M5" s="3">
        <v>17.0</v>
      </c>
      <c r="N5" s="3">
        <f>VLOOKUP($F5,'Grille points'!$D$3:$N$16,VLOOKUP(M$18,'Paramètres compétitions'!$B$4:$W$11,14,FALSE)+1,FALSE)</f>
        <v>130</v>
      </c>
      <c r="O5" s="3">
        <v>17.0</v>
      </c>
      <c r="P5" s="3">
        <f>VLOOKUP($F5,'Grille points'!$D$3:$N$16,VLOOKUP(O$18,'Paramètres compétitions'!$B$4:$W$11,14,FALSE)+1,FALSE)</f>
        <v>300</v>
      </c>
      <c r="Q5" s="3">
        <v>17.0</v>
      </c>
      <c r="R5" s="3">
        <f>VLOOKUP($F5,'Grille points'!$D$3:$N$16,VLOOKUP(Q$18,'Paramètres compétitions'!$B$4:$W$11,14,FALSE)+1,FALSE)</f>
        <v>200</v>
      </c>
      <c r="S5" s="3">
        <v>17.0</v>
      </c>
      <c r="T5" s="3">
        <f>VLOOKUP($F5,'Grille points'!$D$3:$N$16,VLOOKUP(S$18,'Paramètres compétitions'!$B$4:$W$11,14,FALSE)+1,FALSE)</f>
        <v>450</v>
      </c>
      <c r="U5" s="3">
        <v>17.0</v>
      </c>
      <c r="V5" s="3">
        <f>VLOOKUP($F5,'Grille points'!$D$3:$N$16,VLOOKUP(U$18,'Paramètres compétitions'!$B$4:$W$11,14,FALSE)+1,FALSE)</f>
        <v>450</v>
      </c>
      <c r="W5" s="3">
        <v>17.0</v>
      </c>
      <c r="X5" s="3">
        <f>VLOOKUP($F5,'Grille points'!$D$3:$N$16,VLOOKUP(W$18,'Paramètres compétitions'!$B$4:$W$11,14,FALSE)+1,FALSE)</f>
        <v>300</v>
      </c>
      <c r="Y5" s="3"/>
      <c r="Z5" s="2"/>
      <c r="AA5" s="2"/>
      <c r="AB5" s="2"/>
      <c r="AC5" s="2"/>
      <c r="AD5" s="2"/>
      <c r="AE5" s="2"/>
      <c r="AF5" s="2"/>
      <c r="AG5" s="2"/>
      <c r="AH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4"/>
      <c r="I6" s="3">
        <v>25.0</v>
      </c>
      <c r="J6" s="3">
        <f>VLOOKUP($F6,'Grille points'!$D$3:$N$16,VLOOKUP(I$18,'Paramètres compétitions'!$B$4:$W$11,14,FALSE)+1,FALSE)</f>
        <v>200</v>
      </c>
      <c r="K6" s="3">
        <v>25.0</v>
      </c>
      <c r="L6" s="3">
        <f>VLOOKUP($F6,'Grille points'!$D$3:$N$16,VLOOKUP(K$18,'Paramètres compétitions'!$B$4:$W$11,14,FALSE)+1,FALSE)</f>
        <v>200</v>
      </c>
      <c r="M6" s="3">
        <v>25.0</v>
      </c>
      <c r="N6" s="3">
        <f>VLOOKUP($F6,'Grille points'!$D$3:$N$16,VLOOKUP(M$18,'Paramètres compétitions'!$B$4:$W$11,14,FALSE)+1,FALSE)</f>
        <v>130</v>
      </c>
      <c r="O6" s="3">
        <v>25.0</v>
      </c>
      <c r="P6" s="3">
        <f>VLOOKUP($F6,'Grille points'!$D$3:$N$16,VLOOKUP(O$18,'Paramètres compétitions'!$B$4:$W$11,14,FALSE)+1,FALSE)</f>
        <v>300</v>
      </c>
      <c r="Q6" s="3">
        <v>25.0</v>
      </c>
      <c r="R6" s="3">
        <f>VLOOKUP($F6,'Grille points'!$D$3:$N$16,VLOOKUP(Q$18,'Paramètres compétitions'!$B$4:$W$11,14,FALSE)+1,FALSE)</f>
        <v>200</v>
      </c>
      <c r="S6" s="3">
        <v>25.0</v>
      </c>
      <c r="T6" s="3">
        <f>VLOOKUP($F6,'Grille points'!$D$3:$N$16,VLOOKUP(S$18,'Paramètres compétitions'!$B$4:$W$11,14,FALSE)+1,FALSE)</f>
        <v>450</v>
      </c>
      <c r="U6" s="3">
        <v>25.0</v>
      </c>
      <c r="V6" s="3">
        <f>VLOOKUP($F6,'Grille points'!$D$3:$N$16,VLOOKUP(U$18,'Paramètres compétitions'!$B$4:$W$11,14,FALSE)+1,FALSE)</f>
        <v>450</v>
      </c>
      <c r="W6" s="3">
        <v>25.0</v>
      </c>
      <c r="X6" s="3">
        <f>VLOOKUP($F6,'Grille points'!$D$3:$N$16,VLOOKUP(W$18,'Paramètres compétitions'!$B$4:$W$11,14,FALSE)+1,FALSE)</f>
        <v>300</v>
      </c>
      <c r="Y6" s="3"/>
      <c r="Z6" s="2"/>
      <c r="AA6" s="2"/>
      <c r="AB6" s="2"/>
      <c r="AC6" s="2"/>
      <c r="AD6" s="2"/>
      <c r="AE6" s="2"/>
      <c r="AF6" s="2"/>
      <c r="AG6" s="2"/>
      <c r="AH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4"/>
      <c r="I7" s="3">
        <v>33.0</v>
      </c>
      <c r="J7" s="3">
        <f>VLOOKUP($F7,'Grille points'!$D$3:$N$16,VLOOKUP(I$18,'Paramètres compétitions'!$B$4:$W$11,14,FALSE)+1,FALSE)</f>
        <v>130</v>
      </c>
      <c r="K7" s="3">
        <v>33.0</v>
      </c>
      <c r="L7" s="3">
        <f>VLOOKUP($F7,'Grille points'!$D$3:$N$16,VLOOKUP(K$18,'Paramètres compétitions'!$B$4:$W$11,14,FALSE)+1,FALSE)</f>
        <v>130</v>
      </c>
      <c r="M7" s="3">
        <v>33.0</v>
      </c>
      <c r="N7" s="3">
        <f>VLOOKUP($F7,'Grille points'!$D$3:$N$16,VLOOKUP(M$18,'Paramètres compétitions'!$B$4:$W$11,14,FALSE)+1,FALSE)</f>
        <v>80</v>
      </c>
      <c r="O7" s="3">
        <v>33.0</v>
      </c>
      <c r="P7" s="3">
        <f>VLOOKUP($F7,'Grille points'!$D$3:$N$16,VLOOKUP(O$18,'Paramètres compétitions'!$B$4:$W$11,14,FALSE)+1,FALSE)</f>
        <v>200</v>
      </c>
      <c r="Q7" s="3">
        <v>33.0</v>
      </c>
      <c r="R7" s="3">
        <f>VLOOKUP($F7,'Grille points'!$D$3:$N$16,VLOOKUP(Q$18,'Paramètres compétitions'!$B$4:$W$11,14,FALSE)+1,FALSE)</f>
        <v>130</v>
      </c>
      <c r="S7" s="3">
        <v>33.0</v>
      </c>
      <c r="T7" s="3">
        <f>VLOOKUP($F7,'Grille points'!$D$3:$N$16,VLOOKUP(S$18,'Paramètres compétitions'!$B$4:$W$11,14,FALSE)+1,FALSE)</f>
        <v>300</v>
      </c>
      <c r="U7" s="3">
        <v>33.0</v>
      </c>
      <c r="V7" s="3">
        <f>VLOOKUP($F7,'Grille points'!$D$3:$N$16,VLOOKUP(U$18,'Paramètres compétitions'!$B$4:$W$11,14,FALSE)+1,FALSE)</f>
        <v>300</v>
      </c>
      <c r="W7" s="3">
        <v>33.0</v>
      </c>
      <c r="X7" s="3">
        <f>VLOOKUP($F7,'Grille points'!$D$3:$N$16,VLOOKUP(W$18,'Paramètres compétitions'!$B$4:$W$11,14,FALSE)+1,FALSE)</f>
        <v>200</v>
      </c>
      <c r="Y7" s="3"/>
      <c r="Z7" s="2"/>
      <c r="AA7" s="2"/>
      <c r="AB7" s="2"/>
      <c r="AC7" s="2"/>
      <c r="AD7" s="2"/>
      <c r="AE7" s="2"/>
      <c r="AF7" s="2"/>
      <c r="AG7" s="2"/>
      <c r="AH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4"/>
      <c r="I8" s="3">
        <v>49.0</v>
      </c>
      <c r="J8" s="3">
        <f>VLOOKUP($F8,'Grille points'!$D$3:$N$16,VLOOKUP(I$18,'Paramètres compétitions'!$B$4:$W$11,14,FALSE)+1,FALSE)</f>
        <v>130</v>
      </c>
      <c r="K8" s="3">
        <v>49.0</v>
      </c>
      <c r="L8" s="3">
        <f>VLOOKUP($F8,'Grille points'!$D$3:$N$16,VLOOKUP(K$18,'Paramètres compétitions'!$B$4:$W$11,14,FALSE)+1,FALSE)</f>
        <v>130</v>
      </c>
      <c r="M8" s="3">
        <v>49.0</v>
      </c>
      <c r="N8" s="3">
        <f>VLOOKUP($F8,'Grille points'!$D$3:$N$16,VLOOKUP(M$18,'Paramètres compétitions'!$B$4:$W$11,14,FALSE)+1,FALSE)</f>
        <v>80</v>
      </c>
      <c r="O8" s="3">
        <v>49.0</v>
      </c>
      <c r="P8" s="3">
        <f>VLOOKUP($F8,'Grille points'!$D$3:$N$16,VLOOKUP(O$18,'Paramètres compétitions'!$B$4:$W$11,14,FALSE)+1,FALSE)</f>
        <v>200</v>
      </c>
      <c r="Q8" s="3">
        <v>49.0</v>
      </c>
      <c r="R8" s="3">
        <f>VLOOKUP($F8,'Grille points'!$D$3:$N$16,VLOOKUP(Q$18,'Paramètres compétitions'!$B$4:$W$11,14,FALSE)+1,FALSE)</f>
        <v>130</v>
      </c>
      <c r="S8" s="3">
        <v>49.0</v>
      </c>
      <c r="T8" s="3">
        <f>VLOOKUP($F8,'Grille points'!$D$3:$N$16,VLOOKUP(S$18,'Paramètres compétitions'!$B$4:$W$11,14,FALSE)+1,FALSE)</f>
        <v>300</v>
      </c>
      <c r="U8" s="3">
        <v>49.0</v>
      </c>
      <c r="V8" s="3">
        <f>VLOOKUP($F8,'Grille points'!$D$3:$N$16,VLOOKUP(U$18,'Paramètres compétitions'!$B$4:$W$11,14,FALSE)+1,FALSE)</f>
        <v>300</v>
      </c>
      <c r="W8" s="3">
        <v>49.0</v>
      </c>
      <c r="X8" s="3">
        <f>VLOOKUP($F8,'Grille points'!$D$3:$N$16,VLOOKUP(W$18,'Paramètres compétitions'!$B$4:$W$11,14,FALSE)+1,FALSE)</f>
        <v>200</v>
      </c>
      <c r="Y8" s="3"/>
      <c r="Z8" s="2"/>
      <c r="AA8" s="2"/>
      <c r="AB8" s="2"/>
      <c r="AC8" s="2"/>
      <c r="AD8" s="2"/>
      <c r="AE8" s="2"/>
      <c r="AF8" s="2"/>
      <c r="AG8" s="2"/>
      <c r="AH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4"/>
      <c r="I9" s="3">
        <f>IF(VLOOKUP(I18,'Paramètres compétitions'!$B$4:$W$11,16,FALSE),VLOOKUP(I18,'Paramètres compétitions'!$B$4:$W$11,16,FALSE)+1,"")</f>
        <v>65</v>
      </c>
      <c r="J9" s="3">
        <f>VLOOKUP($F9,'Grille points'!$D$3:$N$16,VLOOKUP(I$18,'Paramètres compétitions'!$B$4:$W$11,14,FALSE)+1,FALSE)</f>
        <v>80</v>
      </c>
      <c r="K9" s="3">
        <f>IF(VLOOKUP(K18,'Paramètres compétitions'!$B$4:$W$11,16,FALSE),VLOOKUP(K18,'Paramètres compétitions'!$B$4:$W$11,16,FALSE)+1,"")</f>
        <v>65</v>
      </c>
      <c r="L9" s="3">
        <f>VLOOKUP($F9,'Grille points'!$D$3:$N$16,VLOOKUP(K$18,'Paramètres compétitions'!$B$4:$W$11,14,FALSE)+1,FALSE)</f>
        <v>80</v>
      </c>
      <c r="M9" s="3">
        <f>IF(VLOOKUP(M18,'Paramètres compétitions'!$B$4:$W$11,16,FALSE),VLOOKUP(M18,'Paramètres compétitions'!$B$4:$W$11,16,FALSE)+1,"")</f>
        <v>65</v>
      </c>
      <c r="N9" s="3">
        <f>VLOOKUP($F9,'Grille points'!$D$3:$N$16,VLOOKUP(M$18,'Paramètres compétitions'!$B$4:$W$11,14,FALSE)+1,FALSE)</f>
        <v>50</v>
      </c>
      <c r="O9" s="3">
        <f>IF(VLOOKUP(O18,'Paramètres compétitions'!$B$4:$W$11,16,FALSE),VLOOKUP(O18,'Paramètres compétitions'!$B$4:$W$11,16,FALSE)+1,"")</f>
        <v>65</v>
      </c>
      <c r="P9" s="3">
        <f>VLOOKUP($F9,'Grille points'!$D$3:$N$16,VLOOKUP(O$18,'Paramètres compétitions'!$B$4:$W$11,14,FALSE)+1,FALSE)</f>
        <v>130</v>
      </c>
      <c r="Q9" s="3">
        <f>IF(VLOOKUP(Q18,'Paramètres compétitions'!$B$4:$W$11,16,FALSE),VLOOKUP(Q18,'Paramètres compétitions'!$B$4:$W$11,16,FALSE)+1,"")</f>
        <v>65</v>
      </c>
      <c r="R9" s="3">
        <f>VLOOKUP($F9,'Grille points'!$D$3:$N$16,VLOOKUP(Q$18,'Paramètres compétitions'!$B$4:$W$11,14,FALSE)+1,FALSE)</f>
        <v>80</v>
      </c>
      <c r="S9" s="3">
        <f>IF(VLOOKUP(S18,'Paramètres compétitions'!$B$4:$W$11,16,FALSE),VLOOKUP(S18,'Paramètres compétitions'!$B$4:$W$11,16,FALSE)+1,"")</f>
        <v>65</v>
      </c>
      <c r="T9" s="3">
        <f>VLOOKUP($F9,'Grille points'!$D$3:$N$16,VLOOKUP(S$18,'Paramètres compétitions'!$B$4:$W$11,14,FALSE)+1,FALSE)</f>
        <v>200</v>
      </c>
      <c r="U9" s="3">
        <f>IF(VLOOKUP(U18,'Paramètres compétitions'!$B$4:$W$11,16,FALSE),VLOOKUP(U18,'Paramètres compétitions'!$B$4:$W$11,16,FALSE)+1,"")</f>
        <v>65</v>
      </c>
      <c r="V9" s="3">
        <f>VLOOKUP($F9,'Grille points'!$D$3:$N$16,VLOOKUP(U$18,'Paramètres compétitions'!$B$4:$W$11,14,FALSE)+1,FALSE)</f>
        <v>200</v>
      </c>
      <c r="W9" s="3">
        <f>IF(VLOOKUP(W18,'Paramètres compétitions'!$B$4:$W$11,16,FALSE),VLOOKUP(W18,'Paramètres compétitions'!$B$4:$W$11,16,FALSE)+1,"")</f>
        <v>65</v>
      </c>
      <c r="X9" s="3">
        <f>VLOOKUP($F9,'Grille points'!$D$3:$N$16,VLOOKUP(W$18,'Paramètres compétitions'!$B$4:$W$11,14,FALSE)+1,FALSE)</f>
        <v>130</v>
      </c>
      <c r="Y9" s="3"/>
      <c r="Z9" s="2"/>
      <c r="AA9" s="2"/>
      <c r="AB9" s="2"/>
      <c r="AC9" s="2"/>
      <c r="AD9" s="2"/>
      <c r="AE9" s="2"/>
      <c r="AF9" s="2"/>
      <c r="AG9" s="2"/>
      <c r="AH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4"/>
      <c r="I10" s="3">
        <f>IF(VLOOKUP(I18,'Paramètres compétitions'!$B$4:$W$11,17,FALSE),VLOOKUP(I18,'Paramètres compétitions'!$B$4:$W$11,17,FALSE)+1,"")</f>
        <v>97</v>
      </c>
      <c r="J10" s="3">
        <f>VLOOKUP($F10,'Grille points'!$D$3:$N$16,VLOOKUP(I$18,'Paramètres compétitions'!$B$4:$W$11,14,FALSE)+1,FALSE)</f>
        <v>50</v>
      </c>
      <c r="K10" s="3">
        <f>IF(VLOOKUP(K18,'Paramètres compétitions'!$B$4:$W$11,17,FALSE),VLOOKUP(K18,'Paramètres compétitions'!$B$4:$W$11,17,FALSE)+1,"")</f>
        <v>129</v>
      </c>
      <c r="L10" s="3">
        <f>VLOOKUP($F10,'Grille points'!$D$3:$N$16,VLOOKUP(K$18,'Paramètres compétitions'!$B$4:$W$11,14,FALSE)+1,FALSE)</f>
        <v>50</v>
      </c>
      <c r="M10" s="3" t="str">
        <f>IF(VLOOKUP(M18,'Paramètres compétitions'!$B$4:$W$11,17,FALSE),VLOOKUP(M18,'Paramètres compétitions'!$B$4:$W$11,17,FALSE)+1,"")</f>
        <v/>
      </c>
      <c r="N10" s="3">
        <f>VLOOKUP($F10,'Grille points'!$D$3:$N$16,VLOOKUP(M$18,'Paramètres compétitions'!$B$4:$W$11,14,FALSE)+1,FALSE)</f>
        <v>30</v>
      </c>
      <c r="O10" s="3">
        <f>IF(VLOOKUP(O18,'Paramètres compétitions'!$B$4:$W$11,17,FALSE),VLOOKUP(O18,'Paramètres compétitions'!$B$4:$W$11,17,FALSE)+1,"")</f>
        <v>129</v>
      </c>
      <c r="P10" s="3">
        <f>VLOOKUP($F10,'Grille points'!$D$3:$N$16,VLOOKUP(O$18,'Paramètres compétitions'!$B$4:$W$11,14,FALSE)+1,FALSE)</f>
        <v>80</v>
      </c>
      <c r="Q10" s="3" t="str">
        <f>IF(VLOOKUP(Q18,'Paramètres compétitions'!$B$4:$W$11,17,FALSE),VLOOKUP(Q18,'Paramètres compétitions'!$B$4:$W$11,17,FALSE)+1,"")</f>
        <v/>
      </c>
      <c r="R10" s="3">
        <f>VLOOKUP($F10,'Grille points'!$D$3:$N$16,VLOOKUP(Q$18,'Paramètres compétitions'!$B$4:$W$11,14,FALSE)+1,FALSE)</f>
        <v>50</v>
      </c>
      <c r="S10" s="3">
        <f>IF(VLOOKUP(S18,'Paramètres compétitions'!$B$4:$W$11,17,FALSE),VLOOKUP(S18,'Paramètres compétitions'!$B$4:$W$11,17,FALSE)+1,"")</f>
        <v>129</v>
      </c>
      <c r="T10" s="3">
        <f>VLOOKUP($F10,'Grille points'!$D$3:$N$16,VLOOKUP(S$18,'Paramètres compétitions'!$B$4:$W$11,14,FALSE)+1,FALSE)</f>
        <v>130</v>
      </c>
      <c r="U10" s="3">
        <f>IF(VLOOKUP(U18,'Paramètres compétitions'!$B$4:$W$11,17,FALSE),VLOOKUP(U18,'Paramètres compétitions'!$B$4:$W$11,17,FALSE)+1,"")</f>
        <v>129</v>
      </c>
      <c r="V10" s="3">
        <f>VLOOKUP($F10,'Grille points'!$D$3:$N$16,VLOOKUP(U$18,'Paramètres compétitions'!$B$4:$W$11,14,FALSE)+1,FALSE)</f>
        <v>130</v>
      </c>
      <c r="W10" s="3">
        <f>IF(VLOOKUP(W18,'Paramètres compétitions'!$B$4:$W$11,17,FALSE),VLOOKUP(W18,'Paramètres compétitions'!$B$4:$W$11,17,FALSE)+1,"")</f>
        <v>129</v>
      </c>
      <c r="X10" s="3">
        <f>VLOOKUP($F10,'Grille points'!$D$3:$N$16,VLOOKUP(W$18,'Paramètres compétitions'!$B$4:$W$11,14,FALSE)+1,FALSE)</f>
        <v>80</v>
      </c>
      <c r="Y10" s="3"/>
      <c r="Z10" s="2"/>
      <c r="AA10" s="2"/>
      <c r="AB10" s="2"/>
      <c r="AC10" s="2"/>
      <c r="AD10" s="2"/>
      <c r="AE10" s="2"/>
      <c r="AF10" s="2"/>
      <c r="AG10" s="2"/>
      <c r="AH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4"/>
      <c r="I11" s="3">
        <f>IF(VLOOKUP(I18,'Paramètres compétitions'!$B$4:$W$11,18,FALSE),VLOOKUP(I18,'Paramètres compétitions'!$B$4:$W$11,18,FALSE)+1,"")</f>
        <v>134</v>
      </c>
      <c r="J11" s="3">
        <f>VLOOKUP($F11,'Grille points'!$D$3:$N$16,VLOOKUP(I$18,'Paramètres compétitions'!$B$4:$W$11,14,FALSE)+1,FALSE)</f>
        <v>30</v>
      </c>
      <c r="K11" s="3" t="str">
        <f>IF(VLOOKUP(K18,'Paramètres compétitions'!$B$4:$W$11,18,FALSE),VLOOKUP(K18,'Paramètres compétitions'!$B$4:$W$11,18,FALSE)+1,"")</f>
        <v/>
      </c>
      <c r="L11" s="3">
        <f>VLOOKUP($F11,'Grille points'!$D$3:$N$16,VLOOKUP(K$18,'Paramètres compétitions'!$B$4:$W$11,14,FALSE)+1,FALSE)</f>
        <v>30</v>
      </c>
      <c r="M11" s="3" t="str">
        <f>IF(VLOOKUP(M18,'Paramètres compétitions'!$B$4:$W$11,18,FALSE),VLOOKUP(M18,'Paramètres compétitions'!$B$4:$W$11,18,FALSE)+1,"")</f>
        <v/>
      </c>
      <c r="N11" s="3">
        <f>VLOOKUP($F11,'Grille points'!$D$3:$N$16,VLOOKUP(M$18,'Paramètres compétitions'!$B$4:$W$11,14,FALSE)+1,FALSE)</f>
        <v>20</v>
      </c>
      <c r="O11" s="3" t="str">
        <f>IF(VLOOKUP(O18,'Paramètres compétitions'!$B$4:$W$11,18,FALSE),VLOOKUP(O18,'Paramètres compétitions'!$B$4:$W$11,18,FALSE)+1,"")</f>
        <v/>
      </c>
      <c r="P11" s="3">
        <f>VLOOKUP($F11,'Grille points'!$D$3:$N$16,VLOOKUP(O$18,'Paramètres compétitions'!$B$4:$W$11,14,FALSE)+1,FALSE)</f>
        <v>50</v>
      </c>
      <c r="Q11" s="3" t="str">
        <f>IF(VLOOKUP(Q18,'Paramètres compétitions'!$B$4:$W$11,18,FALSE),VLOOKUP(Q18,'Paramètres compétitions'!$B$4:$W$11,18,FALSE)+1,"")</f>
        <v/>
      </c>
      <c r="R11" s="3">
        <f>VLOOKUP($F11,'Grille points'!$D$3:$N$16,VLOOKUP(Q$18,'Paramètres compétitions'!$B$4:$W$11,14,FALSE)+1,FALSE)</f>
        <v>30</v>
      </c>
      <c r="S11" s="3" t="str">
        <f>IF(VLOOKUP(S18,'Paramètres compétitions'!$B$4:$W$11,18,FALSE),VLOOKUP(S18,'Paramètres compétitions'!$B$4:$W$11,18,FALSE)+1,"")</f>
        <v/>
      </c>
      <c r="T11" s="3">
        <f>VLOOKUP($F11,'Grille points'!$D$3:$N$16,VLOOKUP(S$18,'Paramètres compétitions'!$B$4:$W$11,14,FALSE)+1,FALSE)</f>
        <v>80</v>
      </c>
      <c r="U11" s="3" t="str">
        <f>IF(VLOOKUP(U18,'Paramètres compétitions'!$B$4:$W$11,18,FALSE),VLOOKUP(U18,'Paramètres compétitions'!$B$4:$W$11,18,FALSE)+1,"")</f>
        <v/>
      </c>
      <c r="V11" s="3">
        <f>VLOOKUP($F11,'Grille points'!$D$3:$N$16,VLOOKUP(U$18,'Paramètres compétitions'!$B$4:$W$11,14,FALSE)+1,FALSE)</f>
        <v>80</v>
      </c>
      <c r="W11" s="3" t="str">
        <f>IF(VLOOKUP(W18,'Paramètres compétitions'!$B$4:$W$11,18,FALSE),VLOOKUP(W18,'Paramètres compétitions'!$B$4:$W$11,18,FALSE)+1,"")</f>
        <v/>
      </c>
      <c r="X11" s="3">
        <f>VLOOKUP($F11,'Grille points'!$D$3:$N$16,VLOOKUP(W$18,'Paramètres compétitions'!$B$4:$W$11,14,FALSE)+1,FALSE)</f>
        <v>50</v>
      </c>
      <c r="Y11" s="3"/>
      <c r="Z11" s="2"/>
      <c r="AA11" s="2"/>
      <c r="AB11" s="2"/>
      <c r="AC11" s="2"/>
      <c r="AD11" s="2"/>
      <c r="AE11" s="2"/>
      <c r="AF11" s="2"/>
      <c r="AG11" s="2"/>
      <c r="AH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4"/>
      <c r="I12" s="3" t="str">
        <f>IF(VLOOKUP(I18,'Paramètres compétitions'!$B$4:$W$11,19,FALSE),VLOOKUP(I18,'Paramètres compétitions'!$B$4:$W$11,19,FALSE)+1,"")</f>
        <v/>
      </c>
      <c r="J12" s="3">
        <f>VLOOKUP($F12,'Grille points'!$D$3:$N$16,VLOOKUP(I$18,'Paramètres compétitions'!$B$4:$W$11,14,FALSE)+1,FALSE)</f>
        <v>20</v>
      </c>
      <c r="K12" s="3" t="str">
        <f>IF(VLOOKUP(K18,'Paramètres compétitions'!$B$4:$W$11,19,FALSE),VLOOKUP(K18,'Paramètres compétitions'!$B$4:$W$11,19,FALSE)+1,"")</f>
        <v/>
      </c>
      <c r="L12" s="3">
        <f>VLOOKUP($F12,'Grille points'!$D$3:$N$16,VLOOKUP(K$18,'Paramètres compétitions'!$B$4:$W$11,14,FALSE)+1,FALSE)</f>
        <v>20</v>
      </c>
      <c r="M12" s="3" t="str">
        <f>IF(VLOOKUP(M18,'Paramètres compétitions'!$B$4:$W$11,19,FALSE),VLOOKUP(M18,'Paramètres compétitions'!$B$4:$W$11,19,FALSE)+1,"")</f>
        <v/>
      </c>
      <c r="N12" s="3">
        <f>VLOOKUP($F12,'Grille points'!$D$3:$N$16,VLOOKUP(M$18,'Paramètres compétitions'!$B$4:$W$11,14,FALSE)+1,FALSE)</f>
        <v>15</v>
      </c>
      <c r="O12" s="3" t="str">
        <f>IF(VLOOKUP(O18,'Paramètres compétitions'!$B$4:$W$11,19,FALSE),VLOOKUP(O18,'Paramètres compétitions'!$B$4:$W$11,19,FALSE)+1,"")</f>
        <v/>
      </c>
      <c r="P12" s="3">
        <f>VLOOKUP($F12,'Grille points'!$D$3:$N$16,VLOOKUP(O$18,'Paramètres compétitions'!$B$4:$W$11,14,FALSE)+1,FALSE)</f>
        <v>30</v>
      </c>
      <c r="Q12" s="3" t="str">
        <f>IF(VLOOKUP(Q18,'Paramètres compétitions'!$B$4:$W$11,19,FALSE),VLOOKUP(Q18,'Paramètres compétitions'!$B$4:$W$11,19,FALSE)+1,"")</f>
        <v/>
      </c>
      <c r="R12" s="3">
        <f>VLOOKUP($F12,'Grille points'!$D$3:$N$16,VLOOKUP(Q$18,'Paramètres compétitions'!$B$4:$W$11,14,FALSE)+1,FALSE)</f>
        <v>20</v>
      </c>
      <c r="S12" s="3" t="str">
        <f>IF(VLOOKUP(S18,'Paramètres compétitions'!$B$4:$W$11,19,FALSE),VLOOKUP(S18,'Paramètres compétitions'!$B$4:$W$11,19,FALSE)+1,"")</f>
        <v/>
      </c>
      <c r="T12" s="3">
        <f>VLOOKUP($F12,'Grille points'!$D$3:$N$16,VLOOKUP(S$18,'Paramètres compétitions'!$B$4:$W$11,14,FALSE)+1,FALSE)</f>
        <v>50</v>
      </c>
      <c r="U12" s="3" t="str">
        <f>IF(VLOOKUP(U18,'Paramètres compétitions'!$B$4:$W$11,19,FALSE),VLOOKUP(U18,'Paramètres compétitions'!$B$4:$W$11,19,FALSE)+1,"")</f>
        <v/>
      </c>
      <c r="V12" s="3">
        <f>VLOOKUP($F12,'Grille points'!$D$3:$N$16,VLOOKUP(U$18,'Paramètres compétitions'!$B$4:$W$11,14,FALSE)+1,FALSE)</f>
        <v>50</v>
      </c>
      <c r="W12" s="3" t="str">
        <f>IF(VLOOKUP(W18,'Paramètres compétitions'!$B$4:$W$11,19,FALSE),VLOOKUP(W18,'Paramètres compétitions'!$B$4:$W$11,19,FALSE)+1,"")</f>
        <v/>
      </c>
      <c r="X12" s="3">
        <f>VLOOKUP($F12,'Grille points'!$D$3:$N$16,VLOOKUP(W$18,'Paramètres compétitions'!$B$4:$W$11,14,FALSE)+1,FALSE)</f>
        <v>30</v>
      </c>
      <c r="Y12" s="3"/>
      <c r="Z12" s="2"/>
      <c r="AA12" s="2"/>
      <c r="AB12" s="2"/>
      <c r="AC12" s="2"/>
      <c r="AD12" s="2"/>
      <c r="AE12" s="2"/>
      <c r="AF12" s="2"/>
      <c r="AG12" s="2"/>
      <c r="AH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4"/>
      <c r="I13" s="3" t="str">
        <f>IF(VLOOKUP(I18,'Paramètres compétitions'!$B$4:$W$11,20,FALSE),VLOOKUP(I18,'Paramètres compétitions'!$B$4:$W$11,20,FALSE)+1,"")</f>
        <v/>
      </c>
      <c r="J13" s="3">
        <f>VLOOKUP($F13,'Grille points'!$D$3:$N$16,VLOOKUP(I$18,'Paramètres compétitions'!$B$4:$W$11,14,FALSE)+1,FALSE)</f>
        <v>15</v>
      </c>
      <c r="K13" s="3" t="str">
        <f>IF(VLOOKUP(K18,'Paramètres compétitions'!$B$4:$W$11,20,FALSE),VLOOKUP(K18,'Paramètres compétitions'!$B$4:$W$11,20,FALSE)+1,"")</f>
        <v/>
      </c>
      <c r="L13" s="3">
        <f>VLOOKUP($F13,'Grille points'!$D$3:$N$16,VLOOKUP(K$18,'Paramètres compétitions'!$B$4:$W$11,14,FALSE)+1,FALSE)</f>
        <v>15</v>
      </c>
      <c r="M13" s="3" t="str">
        <f>IF(VLOOKUP(M18,'Paramètres compétitions'!$B$4:$W$11,20,FALSE),VLOOKUP(M18,'Paramètres compétitions'!$B$4:$W$11,20,FALSE)+1,"")</f>
        <v/>
      </c>
      <c r="N13" s="3">
        <f>VLOOKUP($F13,'Grille points'!$D$3:$N$16,VLOOKUP(M$18,'Paramètres compétitions'!$B$4:$W$11,14,FALSE)+1,FALSE)</f>
        <v>10</v>
      </c>
      <c r="O13" s="3" t="str">
        <f>IF(VLOOKUP(O18,'Paramètres compétitions'!$B$4:$W$11,20,FALSE),VLOOKUP(O18,'Paramètres compétitions'!$B$4:$W$11,20,FALSE)+1,"")</f>
        <v/>
      </c>
      <c r="P13" s="3">
        <f>VLOOKUP($F13,'Grille points'!$D$3:$N$16,VLOOKUP(O$18,'Paramètres compétitions'!$B$4:$W$11,14,FALSE)+1,FALSE)</f>
        <v>20</v>
      </c>
      <c r="Q13" s="3" t="str">
        <f>IF(VLOOKUP(Q18,'Paramètres compétitions'!$B$4:$W$11,20,FALSE),VLOOKUP(Q18,'Paramètres compétitions'!$B$4:$W$11,20,FALSE)+1,"")</f>
        <v/>
      </c>
      <c r="R13" s="3">
        <f>VLOOKUP($F13,'Grille points'!$D$3:$N$16,VLOOKUP(Q$18,'Paramètres compétitions'!$B$4:$W$11,14,FALSE)+1,FALSE)</f>
        <v>15</v>
      </c>
      <c r="S13" s="3" t="str">
        <f>IF(VLOOKUP(S18,'Paramètres compétitions'!$B$4:$W$11,20,FALSE),VLOOKUP(S18,'Paramètres compétitions'!$B$4:$W$11,20,FALSE)+1,"")</f>
        <v/>
      </c>
      <c r="T13" s="3">
        <f>VLOOKUP($F13,'Grille points'!$D$3:$N$16,VLOOKUP(S$18,'Paramètres compétitions'!$B$4:$W$11,14,FALSE)+1,FALSE)</f>
        <v>30</v>
      </c>
      <c r="U13" s="3" t="str">
        <f>IF(VLOOKUP(U18,'Paramètres compétitions'!$B$4:$W$11,20,FALSE),VLOOKUP(U18,'Paramètres compétitions'!$B$4:$W$11,20,FALSE)+1,"")</f>
        <v/>
      </c>
      <c r="V13" s="3">
        <f>VLOOKUP($F13,'Grille points'!$D$3:$N$16,VLOOKUP(U$18,'Paramètres compétitions'!$B$4:$W$11,14,FALSE)+1,FALSE)</f>
        <v>30</v>
      </c>
      <c r="W13" s="3" t="str">
        <f>IF(VLOOKUP(W18,'Paramètres compétitions'!$B$4:$W$11,20,FALSE),VLOOKUP(W18,'Paramètres compétitions'!$B$4:$W$11,20,FALSE)+1,"")</f>
        <v/>
      </c>
      <c r="X13" s="3">
        <f>VLOOKUP($F13,'Grille points'!$D$3:$N$16,VLOOKUP(W$18,'Paramètres compétitions'!$B$4:$W$11,14,FALSE)+1,FALSE)</f>
        <v>20</v>
      </c>
      <c r="Y13" s="3"/>
      <c r="Z13" s="2"/>
      <c r="AA13" s="2"/>
      <c r="AB13" s="2"/>
      <c r="AC13" s="2"/>
      <c r="AD13" s="2"/>
      <c r="AE13" s="2"/>
      <c r="AF13" s="2"/>
      <c r="AG13" s="2"/>
      <c r="AH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4"/>
      <c r="I14" s="3">
        <f>VLOOKUP(I18,'Paramètres compétitions'!$B$4:$W$11,22,FALSE)</f>
        <v>225</v>
      </c>
      <c r="J14" s="3">
        <f>VLOOKUP($F14,'Grille points'!$D$3:$N$16,VLOOKUP(I$18,'Paramètres compétitions'!$B$4:$W$11,14,FALSE)+1,FALSE)</f>
        <v>0</v>
      </c>
      <c r="K14" s="3">
        <f>VLOOKUP(K18,'Paramètres compétitions'!$B$4:$W$11,22,FALSE)</f>
        <v>140</v>
      </c>
      <c r="L14" s="3">
        <f>VLOOKUP($F14,'Grille points'!$D$3:$N$16,VLOOKUP(K$18,'Paramètres compétitions'!$B$4:$W$11,14,FALSE)+1,FALSE)</f>
        <v>0</v>
      </c>
      <c r="M14" s="3">
        <f>VLOOKUP(M18,'Paramètres compétitions'!$B$4:$W$11,22,FALSE)</f>
        <v>101</v>
      </c>
      <c r="N14" s="3">
        <f>VLOOKUP($F14,'Grille points'!$D$3:$N$16,VLOOKUP(M$18,'Paramètres compétitions'!$B$4:$W$11,14,FALSE)+1,FALSE)</f>
        <v>0</v>
      </c>
      <c r="O14" s="3">
        <f>VLOOKUP(O18,'Paramètres compétitions'!$B$4:$W$11,22,FALSE)</f>
        <v>135</v>
      </c>
      <c r="P14" s="3">
        <f>VLOOKUP($F14,'Grille points'!$D$3:$N$16,VLOOKUP(O$18,'Paramètres compétitions'!$B$4:$W$11,14,FALSE)+1,FALSE)</f>
        <v>0</v>
      </c>
      <c r="Q14" s="3">
        <f>VLOOKUP(Q18,'Paramètres compétitions'!$B$4:$W$11,22,FALSE)</f>
        <v>106</v>
      </c>
      <c r="R14" s="3">
        <f>VLOOKUP($F14,'Grille points'!$D$3:$N$16,VLOOKUP(Q$18,'Paramètres compétitions'!$B$4:$W$11,14,FALSE)+1,FALSE)</f>
        <v>0</v>
      </c>
      <c r="S14" s="3">
        <f>VLOOKUP(S18,'Paramètres compétitions'!$B$4:$W$11,22,FALSE)</f>
        <v>216</v>
      </c>
      <c r="T14" s="3">
        <f>VLOOKUP($F14,'Grille points'!$D$3:$N$16,VLOOKUP(S$18,'Paramètres compétitions'!$B$4:$W$11,14,FALSE)+1,FALSE)</f>
        <v>0</v>
      </c>
      <c r="U14" s="3">
        <f>VLOOKUP(U18,'Paramètres compétitions'!$B$4:$W$11,22,FALSE)</f>
        <v>189</v>
      </c>
      <c r="V14" s="3">
        <f>VLOOKUP($F14,'Grille points'!$D$3:$N$16,VLOOKUP(U$18,'Paramètres compétitions'!$B$4:$W$11,14,FALSE)+1,FALSE)</f>
        <v>0</v>
      </c>
      <c r="W14" s="3">
        <f>VLOOKUP(W18,'Paramètres compétitions'!$B$4:$W$11,22,FALSE)</f>
        <v>143</v>
      </c>
      <c r="X14" s="3">
        <f>VLOOKUP($F14,'Grille points'!$D$3:$N$16,VLOOKUP(W$18,'Paramètres compétitions'!$B$4:$W$11,14,FALSE)+1,FALSE)</f>
        <v>0</v>
      </c>
      <c r="Y14" s="3"/>
      <c r="Z14" s="2"/>
      <c r="AA14" s="2"/>
      <c r="AB14" s="2"/>
      <c r="AC14" s="2"/>
      <c r="AD14" s="2"/>
      <c r="AE14" s="2"/>
      <c r="AF14" s="2"/>
      <c r="AG14" s="2"/>
      <c r="AH14" s="2"/>
    </row>
    <row r="15" ht="12.75" hidden="1" customHeight="1">
      <c r="A15" s="1"/>
      <c r="B15" s="2"/>
      <c r="C15" s="2"/>
      <c r="D15" s="3"/>
      <c r="E15" s="2"/>
      <c r="F15" s="1"/>
      <c r="G15" s="4"/>
      <c r="H15" s="4"/>
      <c r="I15" s="3" t="s">
        <v>14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  <c r="AH15" s="2"/>
    </row>
    <row r="16" ht="13.5" customHeight="1">
      <c r="A16" s="1"/>
      <c r="B16" s="2"/>
      <c r="C16" s="2"/>
      <c r="D16" s="3"/>
      <c r="E16" s="2"/>
      <c r="F16" s="1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61" t="s">
        <v>48</v>
      </c>
      <c r="I17" s="10" t="s">
        <v>16</v>
      </c>
      <c r="J17" s="11"/>
      <c r="K17" s="11"/>
      <c r="L17" s="11"/>
      <c r="M17" s="11"/>
      <c r="N17" s="12"/>
      <c r="O17" s="13" t="s">
        <v>17</v>
      </c>
      <c r="P17" s="11"/>
      <c r="Q17" s="11"/>
      <c r="R17" s="11"/>
      <c r="S17" s="11"/>
      <c r="T17" s="11"/>
      <c r="U17" s="11"/>
      <c r="V17" s="11"/>
      <c r="W17" s="11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ht="212.25" customHeight="1">
      <c r="A18" s="14"/>
      <c r="B18" s="15"/>
      <c r="C18" s="15"/>
      <c r="D18" s="16"/>
      <c r="E18" s="15"/>
      <c r="F18" s="16"/>
      <c r="G18" s="17"/>
      <c r="H18" s="62"/>
      <c r="I18" s="18" t="str">
        <f>'Paramètres compétitions'!B4</f>
        <v>PARIS</v>
      </c>
      <c r="J18" s="19" t="s">
        <v>18</v>
      </c>
      <c r="K18" s="20" t="str">
        <f>'Paramètres compétitions'!B5</f>
        <v>HENIN BT U20</v>
      </c>
      <c r="L18" s="19" t="s">
        <v>18</v>
      </c>
      <c r="M18" s="20" t="str">
        <f>'Paramètres compétitions'!B6</f>
        <v>BAD CANNSTATT</v>
      </c>
      <c r="N18" s="21" t="s">
        <v>18</v>
      </c>
      <c r="O18" s="18" t="str">
        <f>'Paramètres compétitions'!B7</f>
        <v>MANCHESTER</v>
      </c>
      <c r="P18" s="19" t="s">
        <v>18</v>
      </c>
      <c r="Q18" s="20" t="str">
        <f>'Paramètres compétitions'!B8</f>
        <v>THESSALONIQUE</v>
      </c>
      <c r="R18" s="19" t="s">
        <v>18</v>
      </c>
      <c r="S18" s="20" t="str">
        <f>'Paramètres compétitions'!B9</f>
        <v>BUDAPEST</v>
      </c>
      <c r="T18" s="19" t="s">
        <v>18</v>
      </c>
      <c r="U18" s="20" t="str">
        <f>'Paramètres compétitions'!B10</f>
        <v>CABRIES</v>
      </c>
      <c r="V18" s="19" t="s">
        <v>18</v>
      </c>
      <c r="W18" s="20" t="str">
        <f>'Paramètres compétitions'!B11</f>
        <v>ROME</v>
      </c>
      <c r="X18" s="21" t="s">
        <v>18</v>
      </c>
      <c r="Y18" s="22"/>
      <c r="Z18" s="23"/>
      <c r="AA18" s="23"/>
      <c r="AB18" s="23"/>
      <c r="AC18" s="23"/>
      <c r="AD18" s="23"/>
      <c r="AE18" s="23"/>
      <c r="AF18" s="23"/>
      <c r="AG18" s="22"/>
      <c r="AH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62"/>
      <c r="I19" s="28">
        <f>VLOOKUP(I18,'Paramètres compétitions'!$B$4:$W$11,2,FALSE)</f>
        <v>43751</v>
      </c>
      <c r="J19" s="29"/>
      <c r="K19" s="30">
        <f>VLOOKUP(K18,'Paramètres compétitions'!$B$4:$W$11,2,FALSE)</f>
        <v>43786</v>
      </c>
      <c r="L19" s="29"/>
      <c r="M19" s="30">
        <f>VLOOKUP(M18,'Paramètres compétitions'!$B$4:$W$11,2,FALSE)</f>
        <v>43842</v>
      </c>
      <c r="N19" s="31"/>
      <c r="O19" s="28">
        <f>VLOOKUP(O18,'Paramètres compétitions'!$B$4:$W$11,2,FALSE)</f>
        <v>43007</v>
      </c>
      <c r="P19" s="29"/>
      <c r="Q19" s="30">
        <f>VLOOKUP(Q18,'Paramètres compétitions'!$B$4:$W$11,2,FALSE)</f>
        <v>43758</v>
      </c>
      <c r="R19" s="29"/>
      <c r="S19" s="30">
        <f>VLOOKUP(S18,'Paramètres compétitions'!$B$4:$W$11,2,FALSE)</f>
        <v>43779</v>
      </c>
      <c r="T19" s="29"/>
      <c r="U19" s="30">
        <f>VLOOKUP(U18,'Paramètres compétitions'!$B$4:$W$11,2,FALSE)</f>
        <v>43800</v>
      </c>
      <c r="V19" s="29"/>
      <c r="W19" s="30">
        <f>VLOOKUP(W18,'Paramètres compétitions'!$B$4:$W$11,2,FALSE)</f>
        <v>43856</v>
      </c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62"/>
      <c r="I20" s="33">
        <f>VLOOKUP(I18,'Paramètres compétitions'!$B$4:$W$11,10,FALSE)</f>
        <v>1.88</v>
      </c>
      <c r="J20" s="34"/>
      <c r="K20" s="35">
        <f>VLOOKUP(K18,'Paramètres compétitions'!$B$4:$W$11,10,FALSE)</f>
        <v>1.93</v>
      </c>
      <c r="L20" s="34"/>
      <c r="M20" s="35">
        <f>VLOOKUP(M18,'Paramètres compétitions'!$B$4:$W$11,10,FALSE)</f>
        <v>1.28</v>
      </c>
      <c r="N20" s="36"/>
      <c r="O20" s="33">
        <f>VLOOKUP(O18,'Paramètres compétitions'!$B$4:$W$11,10,FALSE)</f>
        <v>2.02</v>
      </c>
      <c r="P20" s="34"/>
      <c r="Q20" s="35">
        <f>VLOOKUP(Q18,'Paramètres compétitions'!$B$4:$W$11,10,FALSE)</f>
        <v>1.66</v>
      </c>
      <c r="R20" s="34"/>
      <c r="S20" s="35">
        <f>VLOOKUP(S18,'Paramètres compétitions'!$B$4:$W$11,10,FALSE)</f>
        <v>2.91</v>
      </c>
      <c r="T20" s="34"/>
      <c r="U20" s="35">
        <f>VLOOKUP(U18,'Paramètres compétitions'!$B$4:$W$11,10,FALSE)</f>
        <v>2.66</v>
      </c>
      <c r="V20" s="34"/>
      <c r="W20" s="35">
        <f>VLOOKUP(W18,'Paramètres compétitions'!$B$4:$W$11,10,FALSE)</f>
        <v>2.23</v>
      </c>
      <c r="X20" s="36"/>
      <c r="Y20" s="2"/>
      <c r="Z20" s="32"/>
      <c r="AA20" s="32"/>
      <c r="AB20" s="32"/>
      <c r="AC20" s="32"/>
      <c r="AD20" s="32"/>
      <c r="AE20" s="32"/>
      <c r="AF20" s="32"/>
      <c r="AG20" s="32"/>
      <c r="AH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63"/>
      <c r="I21" s="33" t="str">
        <f>VLOOKUP(I18,'Paramètres compétitions'!$B$4:$W$11,13,FALSE)</f>
        <v>IV</v>
      </c>
      <c r="J21" s="40"/>
      <c r="K21" s="35" t="str">
        <f>VLOOKUP(K18,'Paramètres compétitions'!$B$4:$W$11,13,FALSE)</f>
        <v>IV</v>
      </c>
      <c r="L21" s="40"/>
      <c r="M21" s="35" t="str">
        <f>VLOOKUP(M18,'Paramètres compétitions'!$B$4:$W$11,13,FALSE)</f>
        <v>V</v>
      </c>
      <c r="N21" s="41"/>
      <c r="O21" s="33" t="str">
        <f>VLOOKUP(O18,'Paramètres compétitions'!$B$4:$W$11,13,FALSE)</f>
        <v>III</v>
      </c>
      <c r="P21" s="40"/>
      <c r="Q21" s="35" t="str">
        <f>VLOOKUP(Q18,'Paramètres compétitions'!$B$4:$W$11,13,FALSE)</f>
        <v>IV</v>
      </c>
      <c r="R21" s="40"/>
      <c r="S21" s="35" t="str">
        <f>VLOOKUP(S18,'Paramètres compétitions'!$B$4:$W$11,13,FALSE)</f>
        <v>II</v>
      </c>
      <c r="T21" s="40"/>
      <c r="U21" s="35" t="str">
        <f>VLOOKUP(U18,'Paramètres compétitions'!$B$4:$W$11,13,FALSE)</f>
        <v>II</v>
      </c>
      <c r="V21" s="40"/>
      <c r="W21" s="35" t="str">
        <f>VLOOKUP(W18,'Paramètres compétitions'!$B$4:$W$11,13,FALSE)</f>
        <v>III</v>
      </c>
      <c r="X21" s="41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64"/>
      <c r="I22" s="47"/>
      <c r="J22" s="48"/>
      <c r="K22" s="49"/>
      <c r="L22" s="48"/>
      <c r="M22" s="49"/>
      <c r="N22" s="50"/>
      <c r="O22" s="47"/>
      <c r="P22" s="48"/>
      <c r="Q22" s="49"/>
      <c r="R22" s="48"/>
      <c r="S22" s="49"/>
      <c r="T22" s="48"/>
      <c r="U22" s="49"/>
      <c r="V22" s="48"/>
      <c r="W22" s="49"/>
      <c r="X22" s="50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ht="12.75" customHeight="1">
      <c r="A23" s="99">
        <f t="shared" ref="A23:A36" si="1">ROW()-22</f>
        <v>1</v>
      </c>
      <c r="B23" s="100" t="s">
        <v>58</v>
      </c>
      <c r="C23" s="100" t="s">
        <v>60</v>
      </c>
      <c r="D23" s="102">
        <v>2004.0</v>
      </c>
      <c r="E23" s="65" t="s">
        <v>61</v>
      </c>
      <c r="F23" s="99" t="s">
        <v>32</v>
      </c>
      <c r="G23" s="67">
        <f t="shared" ref="G23:G36" si="2">SUM(AC23:AF23)</f>
        <v>590</v>
      </c>
      <c r="H23" s="68">
        <f t="shared" ref="H23:H36" si="3">LARGE(AC23:AH23,1)+LARGE(AC23:AH23,2)+LARGE(AC23:AH23,3)+LARGE(AC23:AH23,4)+LARGE(AC23:AH23,5)</f>
        <v>790</v>
      </c>
      <c r="I23" s="58">
        <v>115.0</v>
      </c>
      <c r="J23" s="40">
        <f t="shared" ref="J23:J36" si="4">IF(I23,VLOOKUP(I23,I$1:J$14,2,TRUE),"")</f>
        <v>50</v>
      </c>
      <c r="K23" s="38">
        <v>108.0</v>
      </c>
      <c r="L23" s="40">
        <f t="shared" ref="L23:L36" si="5">IF(K23,VLOOKUP(K23,K$1:L$14,2,TRUE),"")</f>
        <v>80</v>
      </c>
      <c r="M23" s="38">
        <v>25.0</v>
      </c>
      <c r="N23" s="40">
        <f t="shared" ref="N23:N36" si="6">IF(M23,VLOOKUP(M23,M$1:N$14,2,TRUE),"")</f>
        <v>130</v>
      </c>
      <c r="O23" s="69">
        <v>85.0</v>
      </c>
      <c r="P23" s="40">
        <f t="shared" ref="P23:P36" si="7">IF(O23,VLOOKUP(O23,O$1:P$14,2,TRUE),"")</f>
        <v>130</v>
      </c>
      <c r="Q23" s="7">
        <v>32.0</v>
      </c>
      <c r="R23" s="40">
        <f t="shared" ref="R23:R36" si="8">IF(Q23,VLOOKUP(Q23,Q$1:R$14,2,TRUE),"")</f>
        <v>200</v>
      </c>
      <c r="S23" s="7">
        <v>136.0</v>
      </c>
      <c r="T23" s="40">
        <f t="shared" ref="T23:T36" si="9">IF(S23,VLOOKUP(S23,S$1:T$14,2,TRUE),"")</f>
        <v>130</v>
      </c>
      <c r="U23" s="7">
        <v>80.0</v>
      </c>
      <c r="V23" s="40">
        <f t="shared" ref="V23:V26" si="10">IF(U23,VLOOKUP(U23,U$1:V$14,2,TRUE),"")</f>
        <v>200</v>
      </c>
      <c r="W23" s="7">
        <v>126.0</v>
      </c>
      <c r="X23" s="40">
        <f t="shared" ref="X23:X36" si="11">IF(W23,VLOOKUP(W23,W$1:X$14,2,TRUE),"")</f>
        <v>130</v>
      </c>
      <c r="Y23" s="2"/>
      <c r="Z23" s="60">
        <f t="shared" ref="Z23:Z36" si="12">IF(J23="",0,J23)</f>
        <v>50</v>
      </c>
      <c r="AA23" s="60">
        <f t="shared" ref="AA23:AA36" si="13">IF(L23="",0,L23)</f>
        <v>80</v>
      </c>
      <c r="AB23" s="60">
        <f t="shared" ref="AB23:AB36" si="14">IF(N23="",0,N23)</f>
        <v>130</v>
      </c>
      <c r="AC23" s="2">
        <f t="shared" ref="AC23:AC36" si="15">LARGE(Z23:AB23,1)</f>
        <v>130</v>
      </c>
      <c r="AD23" s="2">
        <f t="shared" ref="AD23:AD36" si="16">IF(P23="",0,P23)</f>
        <v>130</v>
      </c>
      <c r="AE23" s="2">
        <f t="shared" ref="AE23:AE36" si="17">IF(R23="",0,R23)</f>
        <v>200</v>
      </c>
      <c r="AF23" s="2">
        <f t="shared" ref="AF23:AF36" si="18">IF(T23="",0,T23)</f>
        <v>130</v>
      </c>
      <c r="AG23" s="2">
        <f t="shared" ref="AG23:AG36" si="19">IF(V23="",0,V23)</f>
        <v>200</v>
      </c>
      <c r="AH23" s="2">
        <f t="shared" ref="AH23:AH36" si="20">IF(X23="",0,X23)</f>
        <v>130</v>
      </c>
    </row>
    <row r="24" ht="12.75" customHeight="1">
      <c r="A24" s="99">
        <f t="shared" si="1"/>
        <v>2</v>
      </c>
      <c r="B24" s="65" t="s">
        <v>52</v>
      </c>
      <c r="C24" s="65" t="s">
        <v>53</v>
      </c>
      <c r="D24" s="66">
        <v>2003.0</v>
      </c>
      <c r="E24" s="65" t="s">
        <v>54</v>
      </c>
      <c r="F24" s="99" t="s">
        <v>32</v>
      </c>
      <c r="G24" s="57">
        <f t="shared" si="2"/>
        <v>610</v>
      </c>
      <c r="H24" s="68">
        <f t="shared" si="3"/>
        <v>740</v>
      </c>
      <c r="I24" s="58">
        <v>69.0</v>
      </c>
      <c r="J24" s="40">
        <f t="shared" si="4"/>
        <v>80</v>
      </c>
      <c r="K24" s="38">
        <v>90.0</v>
      </c>
      <c r="L24" s="40">
        <f t="shared" si="5"/>
        <v>80</v>
      </c>
      <c r="M24" s="38">
        <v>35.0</v>
      </c>
      <c r="N24" s="40">
        <f t="shared" si="6"/>
        <v>80</v>
      </c>
      <c r="O24" s="58">
        <v>98.0</v>
      </c>
      <c r="P24" s="40">
        <f t="shared" si="7"/>
        <v>130</v>
      </c>
      <c r="Q24" s="38">
        <v>26.0</v>
      </c>
      <c r="R24" s="40">
        <f t="shared" si="8"/>
        <v>200</v>
      </c>
      <c r="S24" s="38">
        <v>108.0</v>
      </c>
      <c r="T24" s="40">
        <f t="shared" si="9"/>
        <v>200</v>
      </c>
      <c r="U24" s="38">
        <v>164.0</v>
      </c>
      <c r="V24" s="40">
        <f t="shared" si="10"/>
        <v>130</v>
      </c>
      <c r="W24" s="38"/>
      <c r="X24" s="40" t="str">
        <f t="shared" si="11"/>
        <v/>
      </c>
      <c r="Y24" s="2"/>
      <c r="Z24" s="60">
        <f t="shared" si="12"/>
        <v>80</v>
      </c>
      <c r="AA24" s="60">
        <f t="shared" si="13"/>
        <v>80</v>
      </c>
      <c r="AB24" s="60">
        <f t="shared" si="14"/>
        <v>80</v>
      </c>
      <c r="AC24" s="2">
        <f t="shared" si="15"/>
        <v>80</v>
      </c>
      <c r="AD24" s="2">
        <f t="shared" si="16"/>
        <v>130</v>
      </c>
      <c r="AE24" s="2">
        <f t="shared" si="17"/>
        <v>200</v>
      </c>
      <c r="AF24" s="2">
        <f t="shared" si="18"/>
        <v>200</v>
      </c>
      <c r="AG24" s="2">
        <f t="shared" si="19"/>
        <v>130</v>
      </c>
      <c r="AH24" s="2">
        <f t="shared" si="20"/>
        <v>0</v>
      </c>
    </row>
    <row r="25" ht="12.75" customHeight="1">
      <c r="A25" s="99">
        <f t="shared" si="1"/>
        <v>3</v>
      </c>
      <c r="B25" s="65" t="s">
        <v>85</v>
      </c>
      <c r="C25" s="65" t="s">
        <v>86</v>
      </c>
      <c r="D25" s="66">
        <v>2004.0</v>
      </c>
      <c r="E25" s="65" t="s">
        <v>54</v>
      </c>
      <c r="F25" s="99" t="s">
        <v>32</v>
      </c>
      <c r="G25" s="57">
        <f t="shared" si="2"/>
        <v>590</v>
      </c>
      <c r="H25" s="68">
        <f t="shared" si="3"/>
        <v>720</v>
      </c>
      <c r="I25" s="58">
        <v>52.0</v>
      </c>
      <c r="J25" s="40">
        <f t="shared" si="4"/>
        <v>130</v>
      </c>
      <c r="K25" s="38">
        <v>155.0</v>
      </c>
      <c r="L25" s="40">
        <f t="shared" si="5"/>
        <v>0</v>
      </c>
      <c r="M25" s="38">
        <v>32.0</v>
      </c>
      <c r="N25" s="40">
        <f t="shared" si="6"/>
        <v>130</v>
      </c>
      <c r="O25" s="58">
        <v>94.0</v>
      </c>
      <c r="P25" s="40">
        <f t="shared" si="7"/>
        <v>130</v>
      </c>
      <c r="Q25" s="38">
        <v>45.0</v>
      </c>
      <c r="R25" s="40">
        <f t="shared" si="8"/>
        <v>130</v>
      </c>
      <c r="S25" s="38">
        <v>128.0</v>
      </c>
      <c r="T25" s="40">
        <f t="shared" si="9"/>
        <v>200</v>
      </c>
      <c r="U25" s="38">
        <v>129.0</v>
      </c>
      <c r="V25" s="40">
        <f t="shared" si="10"/>
        <v>130</v>
      </c>
      <c r="W25" s="38">
        <v>94.0</v>
      </c>
      <c r="X25" s="40">
        <f t="shared" si="11"/>
        <v>130</v>
      </c>
      <c r="Y25" s="2"/>
      <c r="Z25" s="60">
        <f t="shared" si="12"/>
        <v>130</v>
      </c>
      <c r="AA25" s="60">
        <f t="shared" si="13"/>
        <v>0</v>
      </c>
      <c r="AB25" s="60">
        <f t="shared" si="14"/>
        <v>130</v>
      </c>
      <c r="AC25" s="2">
        <f t="shared" si="15"/>
        <v>130</v>
      </c>
      <c r="AD25" s="2">
        <f t="shared" si="16"/>
        <v>130</v>
      </c>
      <c r="AE25" s="2">
        <f t="shared" si="17"/>
        <v>130</v>
      </c>
      <c r="AF25" s="2">
        <f t="shared" si="18"/>
        <v>200</v>
      </c>
      <c r="AG25" s="2">
        <f t="shared" si="19"/>
        <v>130</v>
      </c>
      <c r="AH25" s="2">
        <f t="shared" si="20"/>
        <v>130</v>
      </c>
    </row>
    <row r="26" ht="12.75" customHeight="1">
      <c r="A26" s="53">
        <f t="shared" si="1"/>
        <v>4</v>
      </c>
      <c r="B26" s="55" t="s">
        <v>74</v>
      </c>
      <c r="C26" s="55" t="s">
        <v>75</v>
      </c>
      <c r="D26" s="56">
        <v>2004.0</v>
      </c>
      <c r="E26" s="55" t="s">
        <v>31</v>
      </c>
      <c r="F26" s="53" t="s">
        <v>32</v>
      </c>
      <c r="G26" s="57">
        <f t="shared" si="2"/>
        <v>210</v>
      </c>
      <c r="H26" s="68">
        <f t="shared" si="3"/>
        <v>340</v>
      </c>
      <c r="I26" s="58">
        <v>238.0</v>
      </c>
      <c r="J26" s="40">
        <f t="shared" si="4"/>
        <v>0</v>
      </c>
      <c r="K26" s="38">
        <v>147.0</v>
      </c>
      <c r="L26" s="40">
        <f t="shared" si="5"/>
        <v>0</v>
      </c>
      <c r="M26" s="38">
        <v>60.0</v>
      </c>
      <c r="N26" s="40">
        <f t="shared" si="6"/>
        <v>80</v>
      </c>
      <c r="O26" s="58">
        <v>86.0</v>
      </c>
      <c r="P26" s="40">
        <f t="shared" si="7"/>
        <v>130</v>
      </c>
      <c r="Q26" s="38"/>
      <c r="R26" s="40" t="str">
        <f t="shared" si="8"/>
        <v/>
      </c>
      <c r="S26" s="38"/>
      <c r="T26" s="40" t="str">
        <f t="shared" si="9"/>
        <v/>
      </c>
      <c r="U26" s="38">
        <v>186.0</v>
      </c>
      <c r="V26" s="40">
        <f t="shared" si="10"/>
        <v>130</v>
      </c>
      <c r="W26" s="38"/>
      <c r="X26" s="40" t="str">
        <f t="shared" si="11"/>
        <v/>
      </c>
      <c r="Y26" s="2"/>
      <c r="Z26" s="60">
        <f t="shared" si="12"/>
        <v>0</v>
      </c>
      <c r="AA26" s="60">
        <f t="shared" si="13"/>
        <v>0</v>
      </c>
      <c r="AB26" s="60">
        <f t="shared" si="14"/>
        <v>80</v>
      </c>
      <c r="AC26" s="2">
        <f t="shared" si="15"/>
        <v>80</v>
      </c>
      <c r="AD26" s="2">
        <f t="shared" si="16"/>
        <v>130</v>
      </c>
      <c r="AE26" s="2">
        <f t="shared" si="17"/>
        <v>0</v>
      </c>
      <c r="AF26" s="2">
        <f t="shared" si="18"/>
        <v>0</v>
      </c>
      <c r="AG26" s="2">
        <f t="shared" si="19"/>
        <v>130</v>
      </c>
      <c r="AH26" s="2">
        <f t="shared" si="20"/>
        <v>0</v>
      </c>
    </row>
    <row r="27" ht="12.75" customHeight="1">
      <c r="A27" s="53">
        <f t="shared" si="1"/>
        <v>5</v>
      </c>
      <c r="B27" s="55" t="s">
        <v>55</v>
      </c>
      <c r="C27" s="55" t="s">
        <v>56</v>
      </c>
      <c r="D27" s="56">
        <v>2003.0</v>
      </c>
      <c r="E27" s="55" t="s">
        <v>47</v>
      </c>
      <c r="F27" s="53" t="s">
        <v>32</v>
      </c>
      <c r="G27" s="57">
        <f t="shared" si="2"/>
        <v>340</v>
      </c>
      <c r="H27" s="68">
        <f t="shared" si="3"/>
        <v>340</v>
      </c>
      <c r="I27" s="58">
        <v>119.0</v>
      </c>
      <c r="J27" s="40">
        <f t="shared" si="4"/>
        <v>50</v>
      </c>
      <c r="K27" s="38">
        <v>97.0</v>
      </c>
      <c r="L27" s="40">
        <f t="shared" si="5"/>
        <v>80</v>
      </c>
      <c r="M27" s="38"/>
      <c r="N27" s="40" t="str">
        <f t="shared" si="6"/>
        <v/>
      </c>
      <c r="O27" s="58">
        <v>135.0</v>
      </c>
      <c r="P27" s="40">
        <f t="shared" si="7"/>
        <v>0</v>
      </c>
      <c r="Q27" s="38">
        <v>57.0</v>
      </c>
      <c r="R27" s="40">
        <f t="shared" si="8"/>
        <v>130</v>
      </c>
      <c r="S27" s="38">
        <v>185.0</v>
      </c>
      <c r="T27" s="40">
        <f t="shared" si="9"/>
        <v>130</v>
      </c>
      <c r="U27" s="38"/>
      <c r="V27" s="40"/>
      <c r="W27" s="38"/>
      <c r="X27" s="40" t="str">
        <f t="shared" si="11"/>
        <v/>
      </c>
      <c r="Y27" s="2"/>
      <c r="Z27" s="60">
        <f t="shared" si="12"/>
        <v>50</v>
      </c>
      <c r="AA27" s="60">
        <f t="shared" si="13"/>
        <v>80</v>
      </c>
      <c r="AB27" s="60">
        <f t="shared" si="14"/>
        <v>0</v>
      </c>
      <c r="AC27" s="2">
        <f t="shared" si="15"/>
        <v>80</v>
      </c>
      <c r="AD27" s="2">
        <f t="shared" si="16"/>
        <v>0</v>
      </c>
      <c r="AE27" s="2">
        <f t="shared" si="17"/>
        <v>130</v>
      </c>
      <c r="AF27" s="2">
        <f t="shared" si="18"/>
        <v>130</v>
      </c>
      <c r="AG27" s="2">
        <f t="shared" si="19"/>
        <v>0</v>
      </c>
      <c r="AH27" s="2">
        <f t="shared" si="20"/>
        <v>0</v>
      </c>
    </row>
    <row r="28" ht="12.75" customHeight="1">
      <c r="A28" s="16">
        <f t="shared" si="1"/>
        <v>6</v>
      </c>
      <c r="B28" s="37" t="s">
        <v>145</v>
      </c>
      <c r="C28" s="37" t="s">
        <v>146</v>
      </c>
      <c r="D28" s="38">
        <v>2003.0</v>
      </c>
      <c r="E28" s="55" t="s">
        <v>61</v>
      </c>
      <c r="F28" s="16" t="s">
        <v>32</v>
      </c>
      <c r="G28" s="57">
        <f t="shared" si="2"/>
        <v>110</v>
      </c>
      <c r="H28" s="77">
        <f t="shared" si="3"/>
        <v>110</v>
      </c>
      <c r="I28" s="58">
        <v>156.0</v>
      </c>
      <c r="J28" s="40">
        <f t="shared" si="4"/>
        <v>30</v>
      </c>
      <c r="K28" s="38"/>
      <c r="L28" s="40" t="str">
        <f t="shared" si="5"/>
        <v/>
      </c>
      <c r="M28" s="38"/>
      <c r="N28" s="40" t="str">
        <f t="shared" si="6"/>
        <v/>
      </c>
      <c r="O28" s="58">
        <v>146.0</v>
      </c>
      <c r="P28" s="40">
        <f t="shared" si="7"/>
        <v>0</v>
      </c>
      <c r="Q28" s="38">
        <v>104.0</v>
      </c>
      <c r="R28" s="40">
        <f t="shared" si="8"/>
        <v>80</v>
      </c>
      <c r="S28" s="38"/>
      <c r="T28" s="40" t="str">
        <f t="shared" si="9"/>
        <v/>
      </c>
      <c r="U28" s="38"/>
      <c r="V28" s="40" t="str">
        <f t="shared" ref="V28:V36" si="21">IF(U28,VLOOKUP(U28,U$1:V$14,2,TRUE),"")</f>
        <v/>
      </c>
      <c r="W28" s="38"/>
      <c r="X28" s="40" t="str">
        <f t="shared" si="11"/>
        <v/>
      </c>
      <c r="Y28" s="2"/>
      <c r="Z28" s="60">
        <f t="shared" si="12"/>
        <v>30</v>
      </c>
      <c r="AA28" s="60">
        <f t="shared" si="13"/>
        <v>0</v>
      </c>
      <c r="AB28" s="60">
        <f t="shared" si="14"/>
        <v>0</v>
      </c>
      <c r="AC28" s="2">
        <f t="shared" si="15"/>
        <v>30</v>
      </c>
      <c r="AD28" s="2">
        <f t="shared" si="16"/>
        <v>0</v>
      </c>
      <c r="AE28" s="2">
        <f t="shared" si="17"/>
        <v>80</v>
      </c>
      <c r="AF28" s="2">
        <f t="shared" si="18"/>
        <v>0</v>
      </c>
      <c r="AG28" s="2">
        <f t="shared" si="19"/>
        <v>0</v>
      </c>
      <c r="AH28" s="2">
        <f t="shared" si="20"/>
        <v>0</v>
      </c>
    </row>
    <row r="29" ht="12.75" customHeight="1">
      <c r="A29" s="53">
        <f t="shared" si="1"/>
        <v>7</v>
      </c>
      <c r="B29" s="73" t="s">
        <v>147</v>
      </c>
      <c r="C29" s="73" t="s">
        <v>53</v>
      </c>
      <c r="D29" s="74">
        <v>2005.0</v>
      </c>
      <c r="E29" s="55" t="s">
        <v>148</v>
      </c>
      <c r="F29" s="53" t="s">
        <v>32</v>
      </c>
      <c r="G29" s="57">
        <f t="shared" si="2"/>
        <v>80</v>
      </c>
      <c r="H29" s="68">
        <f t="shared" si="3"/>
        <v>80</v>
      </c>
      <c r="I29" s="58">
        <v>152.0</v>
      </c>
      <c r="J29" s="40">
        <f t="shared" si="4"/>
        <v>30</v>
      </c>
      <c r="K29" s="38"/>
      <c r="L29" s="40" t="str">
        <f t="shared" si="5"/>
        <v/>
      </c>
      <c r="M29" s="38">
        <v>42.0</v>
      </c>
      <c r="N29" s="40">
        <f t="shared" si="6"/>
        <v>80</v>
      </c>
      <c r="O29" s="58">
        <v>159.0</v>
      </c>
      <c r="P29" s="40">
        <f t="shared" si="7"/>
        <v>0</v>
      </c>
      <c r="Q29" s="38"/>
      <c r="R29" s="40" t="str">
        <f t="shared" si="8"/>
        <v/>
      </c>
      <c r="S29" s="38"/>
      <c r="T29" s="40" t="str">
        <f t="shared" si="9"/>
        <v/>
      </c>
      <c r="U29" s="38"/>
      <c r="V29" s="40" t="str">
        <f t="shared" si="21"/>
        <v/>
      </c>
      <c r="W29" s="38"/>
      <c r="X29" s="40" t="str">
        <f t="shared" si="11"/>
        <v/>
      </c>
      <c r="Y29" s="2"/>
      <c r="Z29" s="60">
        <f t="shared" si="12"/>
        <v>30</v>
      </c>
      <c r="AA29" s="60">
        <f t="shared" si="13"/>
        <v>0</v>
      </c>
      <c r="AB29" s="60">
        <f t="shared" si="14"/>
        <v>80</v>
      </c>
      <c r="AC29" s="2">
        <f t="shared" si="15"/>
        <v>80</v>
      </c>
      <c r="AD29" s="2">
        <f t="shared" si="16"/>
        <v>0</v>
      </c>
      <c r="AE29" s="2">
        <f t="shared" si="17"/>
        <v>0</v>
      </c>
      <c r="AF29" s="2">
        <f t="shared" si="18"/>
        <v>0</v>
      </c>
      <c r="AG29" s="2">
        <f t="shared" si="19"/>
        <v>0</v>
      </c>
      <c r="AH29" s="2">
        <f t="shared" si="20"/>
        <v>0</v>
      </c>
    </row>
    <row r="30" ht="12.75" customHeight="1">
      <c r="A30" s="53">
        <f t="shared" si="1"/>
        <v>8</v>
      </c>
      <c r="B30" s="55" t="s">
        <v>66</v>
      </c>
      <c r="C30" s="55" t="s">
        <v>67</v>
      </c>
      <c r="D30" s="56">
        <v>2003.0</v>
      </c>
      <c r="E30" s="55" t="s">
        <v>31</v>
      </c>
      <c r="F30" s="53" t="s">
        <v>32</v>
      </c>
      <c r="G30" s="57">
        <f t="shared" si="2"/>
        <v>80</v>
      </c>
      <c r="H30" s="68">
        <f t="shared" si="3"/>
        <v>80</v>
      </c>
      <c r="I30" s="58">
        <v>167.0</v>
      </c>
      <c r="J30" s="40">
        <f t="shared" si="4"/>
        <v>30</v>
      </c>
      <c r="K30" s="38">
        <v>116.0</v>
      </c>
      <c r="L30" s="40">
        <f t="shared" si="5"/>
        <v>80</v>
      </c>
      <c r="M30" s="38">
        <v>55.0</v>
      </c>
      <c r="N30" s="40">
        <f t="shared" si="6"/>
        <v>80</v>
      </c>
      <c r="O30" s="58"/>
      <c r="P30" s="40" t="str">
        <f t="shared" si="7"/>
        <v/>
      </c>
      <c r="Q30" s="38"/>
      <c r="R30" s="40" t="str">
        <f t="shared" si="8"/>
        <v/>
      </c>
      <c r="S30" s="38"/>
      <c r="T30" s="40" t="str">
        <f t="shared" si="9"/>
        <v/>
      </c>
      <c r="U30" s="38"/>
      <c r="V30" s="40" t="str">
        <f t="shared" si="21"/>
        <v/>
      </c>
      <c r="W30" s="38"/>
      <c r="X30" s="40" t="str">
        <f t="shared" si="11"/>
        <v/>
      </c>
      <c r="Y30" s="2"/>
      <c r="Z30" s="60">
        <f t="shared" si="12"/>
        <v>30</v>
      </c>
      <c r="AA30" s="60">
        <f t="shared" si="13"/>
        <v>80</v>
      </c>
      <c r="AB30" s="60">
        <f t="shared" si="14"/>
        <v>80</v>
      </c>
      <c r="AC30" s="2">
        <f t="shared" si="15"/>
        <v>80</v>
      </c>
      <c r="AD30" s="2">
        <f t="shared" si="16"/>
        <v>0</v>
      </c>
      <c r="AE30" s="2">
        <f t="shared" si="17"/>
        <v>0</v>
      </c>
      <c r="AF30" s="2">
        <f t="shared" si="18"/>
        <v>0</v>
      </c>
      <c r="AG30" s="2">
        <f t="shared" si="19"/>
        <v>0</v>
      </c>
      <c r="AH30" s="2">
        <f t="shared" si="20"/>
        <v>0</v>
      </c>
    </row>
    <row r="31" ht="12.75" customHeight="1">
      <c r="A31" s="53">
        <f t="shared" si="1"/>
        <v>9</v>
      </c>
      <c r="B31" s="55" t="s">
        <v>151</v>
      </c>
      <c r="C31" s="55" t="s">
        <v>152</v>
      </c>
      <c r="D31" s="56">
        <v>2003.0</v>
      </c>
      <c r="E31" s="55" t="s">
        <v>78</v>
      </c>
      <c r="F31" s="53" t="s">
        <v>32</v>
      </c>
      <c r="G31" s="57">
        <f t="shared" si="2"/>
        <v>50</v>
      </c>
      <c r="H31" s="68">
        <f t="shared" si="3"/>
        <v>50</v>
      </c>
      <c r="I31" s="58">
        <v>160.0</v>
      </c>
      <c r="J31" s="40">
        <f t="shared" si="4"/>
        <v>30</v>
      </c>
      <c r="K31" s="38"/>
      <c r="L31" s="40" t="str">
        <f t="shared" si="5"/>
        <v/>
      </c>
      <c r="M31" s="38">
        <v>69.0</v>
      </c>
      <c r="N31" s="40">
        <f t="shared" si="6"/>
        <v>50</v>
      </c>
      <c r="O31" s="58"/>
      <c r="P31" s="40" t="str">
        <f t="shared" si="7"/>
        <v/>
      </c>
      <c r="Q31" s="38"/>
      <c r="R31" s="40" t="str">
        <f t="shared" si="8"/>
        <v/>
      </c>
      <c r="S31" s="38"/>
      <c r="T31" s="40" t="str">
        <f t="shared" si="9"/>
        <v/>
      </c>
      <c r="U31" s="38"/>
      <c r="V31" s="40" t="str">
        <f t="shared" si="21"/>
        <v/>
      </c>
      <c r="W31" s="38"/>
      <c r="X31" s="40" t="str">
        <f t="shared" si="11"/>
        <v/>
      </c>
      <c r="Y31" s="2"/>
      <c r="Z31" s="60">
        <f t="shared" si="12"/>
        <v>30</v>
      </c>
      <c r="AA31" s="60">
        <f t="shared" si="13"/>
        <v>0</v>
      </c>
      <c r="AB31" s="60">
        <f t="shared" si="14"/>
        <v>50</v>
      </c>
      <c r="AC31" s="2">
        <f t="shared" si="15"/>
        <v>50</v>
      </c>
      <c r="AD31" s="2">
        <f t="shared" si="16"/>
        <v>0</v>
      </c>
      <c r="AE31" s="2">
        <f t="shared" si="17"/>
        <v>0</v>
      </c>
      <c r="AF31" s="2">
        <f t="shared" si="18"/>
        <v>0</v>
      </c>
      <c r="AG31" s="2">
        <f t="shared" si="19"/>
        <v>0</v>
      </c>
      <c r="AH31" s="2">
        <f t="shared" si="20"/>
        <v>0</v>
      </c>
    </row>
    <row r="32" ht="12.75" customHeight="1">
      <c r="A32" s="53">
        <f t="shared" si="1"/>
        <v>10</v>
      </c>
      <c r="B32" s="55" t="s">
        <v>154</v>
      </c>
      <c r="C32" s="55" t="s">
        <v>155</v>
      </c>
      <c r="D32" s="56">
        <v>2006.0</v>
      </c>
      <c r="E32" s="55" t="s">
        <v>156</v>
      </c>
      <c r="F32" s="53" t="s">
        <v>32</v>
      </c>
      <c r="G32" s="57">
        <f t="shared" si="2"/>
        <v>0</v>
      </c>
      <c r="H32" s="68">
        <f t="shared" si="3"/>
        <v>0</v>
      </c>
      <c r="I32" s="58">
        <v>282.0</v>
      </c>
      <c r="J32" s="40">
        <f t="shared" si="4"/>
        <v>0</v>
      </c>
      <c r="K32" s="38"/>
      <c r="L32" s="40" t="str">
        <f t="shared" si="5"/>
        <v/>
      </c>
      <c r="M32" s="38"/>
      <c r="N32" s="40" t="str">
        <f t="shared" si="6"/>
        <v/>
      </c>
      <c r="O32" s="58">
        <v>163.0</v>
      </c>
      <c r="P32" s="40">
        <f t="shared" si="7"/>
        <v>0</v>
      </c>
      <c r="Q32" s="38"/>
      <c r="R32" s="40" t="str">
        <f t="shared" si="8"/>
        <v/>
      </c>
      <c r="S32" s="38"/>
      <c r="T32" s="40" t="str">
        <f t="shared" si="9"/>
        <v/>
      </c>
      <c r="U32" s="38"/>
      <c r="V32" s="40" t="str">
        <f t="shared" si="21"/>
        <v/>
      </c>
      <c r="W32" s="38"/>
      <c r="X32" s="40" t="str">
        <f t="shared" si="11"/>
        <v/>
      </c>
      <c r="Y32" s="2"/>
      <c r="Z32" s="60">
        <f t="shared" si="12"/>
        <v>0</v>
      </c>
      <c r="AA32" s="60">
        <f t="shared" si="13"/>
        <v>0</v>
      </c>
      <c r="AB32" s="60">
        <f t="shared" si="14"/>
        <v>0</v>
      </c>
      <c r="AC32" s="2">
        <f t="shared" si="15"/>
        <v>0</v>
      </c>
      <c r="AD32" s="2">
        <f t="shared" si="16"/>
        <v>0</v>
      </c>
      <c r="AE32" s="2">
        <f t="shared" si="17"/>
        <v>0</v>
      </c>
      <c r="AF32" s="2">
        <f t="shared" si="18"/>
        <v>0</v>
      </c>
      <c r="AG32" s="2">
        <f t="shared" si="19"/>
        <v>0</v>
      </c>
      <c r="AH32" s="2">
        <f t="shared" si="20"/>
        <v>0</v>
      </c>
    </row>
    <row r="33" ht="12.75" customHeight="1">
      <c r="A33" s="53">
        <f t="shared" si="1"/>
        <v>11</v>
      </c>
      <c r="B33" s="55" t="s">
        <v>158</v>
      </c>
      <c r="C33" s="55" t="s">
        <v>159</v>
      </c>
      <c r="D33" s="56">
        <v>2005.0</v>
      </c>
      <c r="E33" s="55" t="s">
        <v>78</v>
      </c>
      <c r="F33" s="53" t="s">
        <v>32</v>
      </c>
      <c r="G33" s="57">
        <f t="shared" si="2"/>
        <v>0</v>
      </c>
      <c r="H33" s="68">
        <f t="shared" si="3"/>
        <v>0</v>
      </c>
      <c r="I33" s="58">
        <v>282.0</v>
      </c>
      <c r="J33" s="40">
        <f t="shared" si="4"/>
        <v>0</v>
      </c>
      <c r="K33" s="38"/>
      <c r="L33" s="40" t="str">
        <f t="shared" si="5"/>
        <v/>
      </c>
      <c r="M33" s="38"/>
      <c r="N33" s="40" t="str">
        <f t="shared" si="6"/>
        <v/>
      </c>
      <c r="O33" s="58"/>
      <c r="P33" s="40" t="str">
        <f t="shared" si="7"/>
        <v/>
      </c>
      <c r="Q33" s="38"/>
      <c r="R33" s="40" t="str">
        <f t="shared" si="8"/>
        <v/>
      </c>
      <c r="S33" s="38"/>
      <c r="T33" s="40" t="str">
        <f t="shared" si="9"/>
        <v/>
      </c>
      <c r="U33" s="38"/>
      <c r="V33" s="40" t="str">
        <f t="shared" si="21"/>
        <v/>
      </c>
      <c r="W33" s="38"/>
      <c r="X33" s="40" t="str">
        <f t="shared" si="11"/>
        <v/>
      </c>
      <c r="Y33" s="2"/>
      <c r="Z33" s="60">
        <f t="shared" si="12"/>
        <v>0</v>
      </c>
      <c r="AA33" s="60">
        <f t="shared" si="13"/>
        <v>0</v>
      </c>
      <c r="AB33" s="60">
        <f t="shared" si="14"/>
        <v>0</v>
      </c>
      <c r="AC33" s="2">
        <f t="shared" si="15"/>
        <v>0</v>
      </c>
      <c r="AD33" s="2">
        <f t="shared" si="16"/>
        <v>0</v>
      </c>
      <c r="AE33" s="2">
        <f t="shared" si="17"/>
        <v>0</v>
      </c>
      <c r="AF33" s="2">
        <f t="shared" si="18"/>
        <v>0</v>
      </c>
      <c r="AG33" s="2">
        <f t="shared" si="19"/>
        <v>0</v>
      </c>
      <c r="AH33" s="2">
        <f t="shared" si="20"/>
        <v>0</v>
      </c>
    </row>
    <row r="34" ht="12.75" customHeight="1">
      <c r="A34" s="53">
        <f t="shared" si="1"/>
        <v>12</v>
      </c>
      <c r="B34" s="55" t="s">
        <v>160</v>
      </c>
      <c r="C34" s="55" t="s">
        <v>161</v>
      </c>
      <c r="D34" s="56">
        <v>2005.0</v>
      </c>
      <c r="E34" s="55" t="s">
        <v>162</v>
      </c>
      <c r="F34" s="53" t="s">
        <v>32</v>
      </c>
      <c r="G34" s="57">
        <f t="shared" si="2"/>
        <v>0</v>
      </c>
      <c r="H34" s="68">
        <f t="shared" si="3"/>
        <v>0</v>
      </c>
      <c r="I34" s="58">
        <v>259.0</v>
      </c>
      <c r="J34" s="40">
        <f t="shared" si="4"/>
        <v>0</v>
      </c>
      <c r="K34" s="38"/>
      <c r="L34" s="40" t="str">
        <f t="shared" si="5"/>
        <v/>
      </c>
      <c r="M34" s="38"/>
      <c r="N34" s="40" t="str">
        <f t="shared" si="6"/>
        <v/>
      </c>
      <c r="O34" s="58"/>
      <c r="P34" s="40" t="str">
        <f t="shared" si="7"/>
        <v/>
      </c>
      <c r="Q34" s="38"/>
      <c r="R34" s="40" t="str">
        <f t="shared" si="8"/>
        <v/>
      </c>
      <c r="S34" s="38"/>
      <c r="T34" s="40" t="str">
        <f t="shared" si="9"/>
        <v/>
      </c>
      <c r="U34" s="38"/>
      <c r="V34" s="40" t="str">
        <f t="shared" si="21"/>
        <v/>
      </c>
      <c r="W34" s="38"/>
      <c r="X34" s="40" t="str">
        <f t="shared" si="11"/>
        <v/>
      </c>
      <c r="Y34" s="2"/>
      <c r="Z34" s="60">
        <f t="shared" si="12"/>
        <v>0</v>
      </c>
      <c r="AA34" s="60">
        <f t="shared" si="13"/>
        <v>0</v>
      </c>
      <c r="AB34" s="60">
        <f t="shared" si="14"/>
        <v>0</v>
      </c>
      <c r="AC34" s="2">
        <f t="shared" si="15"/>
        <v>0</v>
      </c>
      <c r="AD34" s="2">
        <f t="shared" si="16"/>
        <v>0</v>
      </c>
      <c r="AE34" s="2">
        <f t="shared" si="17"/>
        <v>0</v>
      </c>
      <c r="AF34" s="2">
        <f t="shared" si="18"/>
        <v>0</v>
      </c>
      <c r="AG34" s="2">
        <f t="shared" si="19"/>
        <v>0</v>
      </c>
      <c r="AH34" s="2">
        <f t="shared" si="20"/>
        <v>0</v>
      </c>
    </row>
    <row r="35" ht="12.75" customHeight="1">
      <c r="A35" s="53">
        <f t="shared" si="1"/>
        <v>13</v>
      </c>
      <c r="B35" s="55"/>
      <c r="C35" s="55"/>
      <c r="D35" s="56"/>
      <c r="E35" s="55"/>
      <c r="F35" s="53" t="s">
        <v>32</v>
      </c>
      <c r="G35" s="57">
        <f t="shared" si="2"/>
        <v>0</v>
      </c>
      <c r="H35" s="68">
        <f t="shared" si="3"/>
        <v>0</v>
      </c>
      <c r="I35" s="58"/>
      <c r="J35" s="40" t="str">
        <f t="shared" si="4"/>
        <v/>
      </c>
      <c r="K35" s="38"/>
      <c r="L35" s="40" t="str">
        <f t="shared" si="5"/>
        <v/>
      </c>
      <c r="M35" s="38"/>
      <c r="N35" s="40" t="str">
        <f t="shared" si="6"/>
        <v/>
      </c>
      <c r="O35" s="58"/>
      <c r="P35" s="40" t="str">
        <f t="shared" si="7"/>
        <v/>
      </c>
      <c r="Q35" s="38"/>
      <c r="R35" s="40" t="str">
        <f t="shared" si="8"/>
        <v/>
      </c>
      <c r="S35" s="38"/>
      <c r="T35" s="40" t="str">
        <f t="shared" si="9"/>
        <v/>
      </c>
      <c r="U35" s="38"/>
      <c r="V35" s="40" t="str">
        <f t="shared" si="21"/>
        <v/>
      </c>
      <c r="W35" s="38"/>
      <c r="X35" s="40" t="str">
        <f t="shared" si="11"/>
        <v/>
      </c>
      <c r="Y35" s="2"/>
      <c r="Z35" s="60">
        <f t="shared" si="12"/>
        <v>0</v>
      </c>
      <c r="AA35" s="60">
        <f t="shared" si="13"/>
        <v>0</v>
      </c>
      <c r="AB35" s="60">
        <f t="shared" si="14"/>
        <v>0</v>
      </c>
      <c r="AC35" s="2">
        <f t="shared" si="15"/>
        <v>0</v>
      </c>
      <c r="AD35" s="2">
        <f t="shared" si="16"/>
        <v>0</v>
      </c>
      <c r="AE35" s="2">
        <f t="shared" si="17"/>
        <v>0</v>
      </c>
      <c r="AF35" s="2">
        <f t="shared" si="18"/>
        <v>0</v>
      </c>
      <c r="AG35" s="2">
        <f t="shared" si="19"/>
        <v>0</v>
      </c>
      <c r="AH35" s="2">
        <f t="shared" si="20"/>
        <v>0</v>
      </c>
    </row>
    <row r="36" ht="12.75" customHeight="1">
      <c r="A36" s="53">
        <f t="shared" si="1"/>
        <v>14</v>
      </c>
      <c r="B36" s="55"/>
      <c r="C36" s="55"/>
      <c r="D36" s="56"/>
      <c r="E36" s="55"/>
      <c r="F36" s="53" t="s">
        <v>32</v>
      </c>
      <c r="G36" s="57">
        <f t="shared" si="2"/>
        <v>0</v>
      </c>
      <c r="H36" s="68">
        <f t="shared" si="3"/>
        <v>0</v>
      </c>
      <c r="I36" s="58"/>
      <c r="J36" s="40" t="str">
        <f t="shared" si="4"/>
        <v/>
      </c>
      <c r="K36" s="38"/>
      <c r="L36" s="40" t="str">
        <f t="shared" si="5"/>
        <v/>
      </c>
      <c r="M36" s="38"/>
      <c r="N36" s="40" t="str">
        <f t="shared" si="6"/>
        <v/>
      </c>
      <c r="O36" s="58"/>
      <c r="P36" s="40" t="str">
        <f t="shared" si="7"/>
        <v/>
      </c>
      <c r="Q36" s="38"/>
      <c r="R36" s="40" t="str">
        <f t="shared" si="8"/>
        <v/>
      </c>
      <c r="S36" s="38"/>
      <c r="T36" s="40" t="str">
        <f t="shared" si="9"/>
        <v/>
      </c>
      <c r="U36" s="38"/>
      <c r="V36" s="40" t="str">
        <f t="shared" si="21"/>
        <v/>
      </c>
      <c r="W36" s="38"/>
      <c r="X36" s="40" t="str">
        <f t="shared" si="11"/>
        <v/>
      </c>
      <c r="Y36" s="2"/>
      <c r="Z36" s="60">
        <f t="shared" si="12"/>
        <v>0</v>
      </c>
      <c r="AA36" s="60">
        <f t="shared" si="13"/>
        <v>0</v>
      </c>
      <c r="AB36" s="60">
        <f t="shared" si="14"/>
        <v>0</v>
      </c>
      <c r="AC36" s="2">
        <f t="shared" si="15"/>
        <v>0</v>
      </c>
      <c r="AD36" s="2">
        <f t="shared" si="16"/>
        <v>0</v>
      </c>
      <c r="AE36" s="2">
        <f t="shared" si="17"/>
        <v>0</v>
      </c>
      <c r="AF36" s="2">
        <f t="shared" si="18"/>
        <v>0</v>
      </c>
      <c r="AG36" s="2">
        <f t="shared" si="19"/>
        <v>0</v>
      </c>
      <c r="AH36" s="2">
        <f t="shared" si="20"/>
        <v>0</v>
      </c>
    </row>
    <row r="37" ht="12.75" customHeight="1">
      <c r="A37" s="1"/>
      <c r="B37" s="2"/>
      <c r="C37" s="2"/>
      <c r="D37" s="3"/>
      <c r="E37" s="2"/>
      <c r="F37" s="1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2"/>
      <c r="AA37" s="2"/>
      <c r="AB37" s="2"/>
      <c r="AC37" s="2"/>
      <c r="AD37" s="2"/>
      <c r="AE37" s="2"/>
      <c r="AF37" s="2"/>
      <c r="AG37" s="2"/>
      <c r="AH37" s="2"/>
    </row>
    <row r="38" ht="12.75" customHeight="1">
      <c r="A38" s="1"/>
      <c r="B38" s="2"/>
      <c r="C38" s="2"/>
      <c r="D38" s="3"/>
      <c r="E38" s="2"/>
      <c r="F38" s="1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2"/>
      <c r="AC38" s="2"/>
      <c r="AD38" s="2"/>
      <c r="AE38" s="2"/>
      <c r="AF38" s="2"/>
      <c r="AG38" s="2"/>
      <c r="AH38" s="2"/>
    </row>
    <row r="39" ht="12.75" customHeight="1">
      <c r="A39" s="1"/>
      <c r="B39" s="2"/>
      <c r="C39" s="2"/>
      <c r="D39" s="3"/>
      <c r="E39" s="2"/>
      <c r="F39" s="1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2"/>
      <c r="AC39" s="2"/>
      <c r="AD39" s="2"/>
      <c r="AE39" s="2"/>
      <c r="AF39" s="2"/>
      <c r="AG39" s="2"/>
      <c r="AH39" s="2"/>
    </row>
    <row r="40" ht="12.75" customHeight="1">
      <c r="A40" s="1"/>
      <c r="B40" s="2"/>
      <c r="C40" s="2"/>
      <c r="D40" s="3"/>
      <c r="E40" s="2"/>
      <c r="F40" s="1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2"/>
      <c r="AC40" s="2"/>
      <c r="AD40" s="2"/>
      <c r="AE40" s="2"/>
      <c r="AF40" s="2"/>
      <c r="AG40" s="2"/>
      <c r="AH40" s="2"/>
    </row>
    <row r="41" ht="12.75" customHeight="1">
      <c r="A41" s="1"/>
      <c r="B41" s="2"/>
      <c r="C41" s="2"/>
      <c r="D41" s="3"/>
      <c r="E41" s="2"/>
      <c r="F41" s="1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  <c r="AB41" s="2"/>
      <c r="AC41" s="2"/>
      <c r="AD41" s="2"/>
      <c r="AE41" s="2"/>
      <c r="AF41" s="2"/>
      <c r="AG41" s="2"/>
      <c r="AH41" s="2"/>
    </row>
    <row r="42" ht="12.75" customHeight="1">
      <c r="A42" s="1"/>
      <c r="B42" s="2"/>
      <c r="C42" s="2"/>
      <c r="D42" s="3"/>
      <c r="E42" s="2"/>
      <c r="F42" s="1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  <c r="AB42" s="2"/>
      <c r="AC42" s="2"/>
      <c r="AD42" s="2"/>
      <c r="AE42" s="2"/>
      <c r="AF42" s="2"/>
      <c r="AG42" s="2"/>
      <c r="AH42" s="2"/>
    </row>
    <row r="43" ht="12.75" customHeight="1">
      <c r="A43" s="1"/>
      <c r="B43" s="2"/>
      <c r="C43" s="2"/>
      <c r="D43" s="3"/>
      <c r="E43" s="2"/>
      <c r="F43" s="1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</row>
    <row r="44" ht="12.75" customHeight="1">
      <c r="A44" s="1"/>
      <c r="B44" s="2"/>
      <c r="C44" s="2"/>
      <c r="D44" s="3"/>
      <c r="E44" s="2"/>
      <c r="F44" s="1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</row>
    <row r="45" ht="12.75" customHeight="1">
      <c r="A45" s="1"/>
      <c r="B45" s="2"/>
      <c r="C45" s="2"/>
      <c r="D45" s="3"/>
      <c r="E45" s="2"/>
      <c r="F45" s="1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</row>
    <row r="46" ht="12.75" customHeight="1">
      <c r="A46" s="1"/>
      <c r="B46" s="2"/>
      <c r="C46" s="2"/>
      <c r="D46" s="3"/>
      <c r="E46" s="2"/>
      <c r="F46" s="1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</row>
    <row r="47" ht="12.75" customHeight="1">
      <c r="A47" s="1"/>
      <c r="B47" s="2"/>
      <c r="C47" s="2"/>
      <c r="D47" s="3"/>
      <c r="E47" s="2"/>
      <c r="F47" s="1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  <c r="AB47" s="2"/>
      <c r="AC47" s="2"/>
      <c r="AD47" s="2"/>
      <c r="AE47" s="2"/>
      <c r="AF47" s="2"/>
      <c r="AG47" s="2"/>
      <c r="AH47" s="2"/>
    </row>
    <row r="48" ht="12.75" customHeight="1">
      <c r="A48" s="1"/>
      <c r="B48" s="2"/>
      <c r="C48" s="2"/>
      <c r="D48" s="3"/>
      <c r="E48" s="2"/>
      <c r="F48" s="1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  <c r="AA48" s="2"/>
      <c r="AB48" s="2"/>
      <c r="AC48" s="2"/>
      <c r="AD48" s="2"/>
      <c r="AE48" s="2"/>
      <c r="AF48" s="2"/>
      <c r="AG48" s="2"/>
      <c r="AH48" s="2"/>
    </row>
    <row r="49" ht="12.75" customHeight="1">
      <c r="A49" s="1"/>
      <c r="B49" s="2"/>
      <c r="C49" s="2"/>
      <c r="D49" s="3"/>
      <c r="E49" s="2"/>
      <c r="F49" s="1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2"/>
      <c r="AC49" s="2"/>
      <c r="AD49" s="2"/>
      <c r="AE49" s="2"/>
      <c r="AF49" s="2"/>
      <c r="AG49" s="2"/>
      <c r="AH49" s="2"/>
    </row>
    <row r="50" ht="12.75" customHeight="1">
      <c r="A50" s="1"/>
      <c r="B50" s="2"/>
      <c r="C50" s="2"/>
      <c r="D50" s="3"/>
      <c r="E50" s="2"/>
      <c r="F50" s="1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2"/>
      <c r="AC50" s="2"/>
      <c r="AD50" s="2"/>
      <c r="AE50" s="2"/>
      <c r="AF50" s="2"/>
      <c r="AG50" s="2"/>
      <c r="AH50" s="2"/>
    </row>
    <row r="51" ht="12.75" customHeight="1">
      <c r="A51" s="1"/>
      <c r="B51" s="2"/>
      <c r="C51" s="2"/>
      <c r="D51" s="3"/>
      <c r="E51" s="2"/>
      <c r="F51" s="1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2"/>
      <c r="AC51" s="2"/>
      <c r="AD51" s="2"/>
      <c r="AE51" s="2"/>
      <c r="AF51" s="2"/>
      <c r="AG51" s="2"/>
      <c r="AH51" s="2"/>
    </row>
    <row r="52" ht="12.75" customHeight="1">
      <c r="A52" s="1"/>
      <c r="B52" s="2"/>
      <c r="C52" s="2"/>
      <c r="D52" s="3"/>
      <c r="E52" s="2"/>
      <c r="F52" s="1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2"/>
      <c r="AC52" s="2"/>
      <c r="AD52" s="2"/>
      <c r="AE52" s="2"/>
      <c r="AF52" s="2"/>
      <c r="AG52" s="2"/>
      <c r="AH52" s="2"/>
    </row>
    <row r="53" ht="12.75" customHeight="1">
      <c r="A53" s="1"/>
      <c r="B53" s="2"/>
      <c r="C53" s="2"/>
      <c r="D53" s="3"/>
      <c r="E53" s="2"/>
      <c r="F53" s="1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2"/>
      <c r="AC53" s="2"/>
      <c r="AD53" s="2"/>
      <c r="AE53" s="2"/>
      <c r="AF53" s="2"/>
      <c r="AG53" s="2"/>
      <c r="AH53" s="2"/>
    </row>
    <row r="54" ht="12.75" customHeight="1">
      <c r="A54" s="1"/>
      <c r="B54" s="2"/>
      <c r="C54" s="2"/>
      <c r="D54" s="3"/>
      <c r="E54" s="2"/>
      <c r="F54" s="1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2"/>
      <c r="AC54" s="2"/>
      <c r="AD54" s="2"/>
      <c r="AE54" s="2"/>
      <c r="AF54" s="2"/>
      <c r="AG54" s="2"/>
      <c r="AH54" s="2"/>
    </row>
    <row r="55" ht="12.75" customHeight="1">
      <c r="A55" s="1"/>
      <c r="B55" s="2"/>
      <c r="C55" s="2"/>
      <c r="D55" s="3"/>
      <c r="E55" s="2"/>
      <c r="F55" s="1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2"/>
      <c r="AC55" s="2"/>
      <c r="AD55" s="2"/>
      <c r="AE55" s="2"/>
      <c r="AF55" s="2"/>
      <c r="AG55" s="2"/>
      <c r="AH55" s="2"/>
    </row>
    <row r="56" ht="12.75" customHeight="1">
      <c r="A56" s="1"/>
      <c r="B56" s="2"/>
      <c r="C56" s="2"/>
      <c r="D56" s="3"/>
      <c r="E56" s="2"/>
      <c r="F56" s="1"/>
      <c r="G56" s="4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2"/>
      <c r="AC56" s="2"/>
      <c r="AD56" s="2"/>
      <c r="AE56" s="2"/>
      <c r="AF56" s="2"/>
      <c r="AG56" s="2"/>
      <c r="AH56" s="2"/>
    </row>
    <row r="57" ht="12.75" customHeight="1">
      <c r="A57" s="1"/>
      <c r="B57" s="2"/>
      <c r="C57" s="2"/>
      <c r="D57" s="3"/>
      <c r="E57" s="2"/>
      <c r="F57" s="1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2"/>
      <c r="AC57" s="2"/>
      <c r="AD57" s="2"/>
      <c r="AE57" s="2"/>
      <c r="AF57" s="2"/>
      <c r="AG57" s="2"/>
      <c r="AH57" s="2"/>
    </row>
    <row r="58" ht="12.75" customHeight="1">
      <c r="A58" s="1"/>
      <c r="B58" s="2"/>
      <c r="C58" s="2"/>
      <c r="D58" s="3"/>
      <c r="E58" s="2"/>
      <c r="F58" s="1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2"/>
      <c r="AC58" s="2"/>
      <c r="AD58" s="2"/>
      <c r="AE58" s="2"/>
      <c r="AF58" s="2"/>
      <c r="AG58" s="2"/>
      <c r="AH58" s="2"/>
    </row>
    <row r="59" ht="12.75" customHeight="1">
      <c r="A59" s="1"/>
      <c r="B59" s="2"/>
      <c r="C59" s="2"/>
      <c r="D59" s="3"/>
      <c r="E59" s="2"/>
      <c r="F59" s="1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2"/>
      <c r="AC59" s="2"/>
      <c r="AD59" s="2"/>
      <c r="AE59" s="2"/>
      <c r="AF59" s="2"/>
      <c r="AG59" s="2"/>
      <c r="AH59" s="2"/>
    </row>
    <row r="60" ht="12.75" customHeight="1">
      <c r="A60" s="1"/>
      <c r="B60" s="2"/>
      <c r="C60" s="2"/>
      <c r="D60" s="3"/>
      <c r="E60" s="2"/>
      <c r="F60" s="1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2"/>
      <c r="AC60" s="2"/>
      <c r="AD60" s="2"/>
      <c r="AE60" s="2"/>
      <c r="AF60" s="2"/>
      <c r="AG60" s="2"/>
      <c r="AH60" s="2"/>
    </row>
    <row r="61" ht="12.75" customHeight="1">
      <c r="A61" s="1"/>
      <c r="B61" s="2"/>
      <c r="C61" s="2"/>
      <c r="D61" s="3"/>
      <c r="E61" s="2"/>
      <c r="F61" s="1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2"/>
      <c r="AC61" s="2"/>
      <c r="AD61" s="2"/>
      <c r="AE61" s="2"/>
      <c r="AF61" s="2"/>
      <c r="AG61" s="2"/>
      <c r="AH61" s="2"/>
    </row>
    <row r="62" ht="12.75" customHeight="1">
      <c r="A62" s="1"/>
      <c r="B62" s="2"/>
      <c r="C62" s="2"/>
      <c r="D62" s="3"/>
      <c r="E62" s="2"/>
      <c r="F62" s="1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2"/>
      <c r="AC62" s="2"/>
      <c r="AD62" s="2"/>
      <c r="AE62" s="2"/>
      <c r="AF62" s="2"/>
      <c r="AG62" s="2"/>
      <c r="AH62" s="2"/>
    </row>
    <row r="63" ht="12.75" customHeight="1">
      <c r="A63" s="1"/>
      <c r="B63" s="2"/>
      <c r="C63" s="2"/>
      <c r="D63" s="3"/>
      <c r="E63" s="2"/>
      <c r="F63" s="1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2"/>
      <c r="AC63" s="2"/>
      <c r="AD63" s="2"/>
      <c r="AE63" s="2"/>
      <c r="AF63" s="2"/>
      <c r="AG63" s="2"/>
      <c r="AH63" s="2"/>
    </row>
    <row r="64" ht="12.75" customHeight="1">
      <c r="A64" s="1"/>
      <c r="B64" s="2"/>
      <c r="C64" s="2"/>
      <c r="D64" s="3"/>
      <c r="E64" s="2"/>
      <c r="F64" s="1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2"/>
      <c r="AC64" s="2"/>
      <c r="AD64" s="2"/>
      <c r="AE64" s="2"/>
      <c r="AF64" s="2"/>
      <c r="AG64" s="2"/>
      <c r="AH64" s="2"/>
    </row>
    <row r="65" ht="12.75" customHeight="1">
      <c r="A65" s="1"/>
      <c r="B65" s="2"/>
      <c r="C65" s="2"/>
      <c r="D65" s="3"/>
      <c r="E65" s="2"/>
      <c r="F65" s="1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2"/>
      <c r="AC65" s="2"/>
      <c r="AD65" s="2"/>
      <c r="AE65" s="2"/>
      <c r="AF65" s="2"/>
      <c r="AG65" s="2"/>
      <c r="AH65" s="2"/>
    </row>
    <row r="66" ht="12.75" customHeight="1">
      <c r="A66" s="1"/>
      <c r="B66" s="2"/>
      <c r="C66" s="2"/>
      <c r="D66" s="3"/>
      <c r="E66" s="2"/>
      <c r="F66" s="1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2"/>
      <c r="AC66" s="2"/>
      <c r="AD66" s="2"/>
      <c r="AE66" s="2"/>
      <c r="AF66" s="2"/>
      <c r="AG66" s="2"/>
      <c r="AH66" s="2"/>
    </row>
    <row r="67" ht="12.75" customHeight="1">
      <c r="A67" s="1"/>
      <c r="B67" s="2"/>
      <c r="C67" s="2"/>
      <c r="D67" s="3"/>
      <c r="E67" s="2"/>
      <c r="F67" s="1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2"/>
      <c r="AC67" s="2"/>
      <c r="AD67" s="2"/>
      <c r="AE67" s="2"/>
      <c r="AF67" s="2"/>
      <c r="AG67" s="2"/>
      <c r="AH67" s="2"/>
    </row>
    <row r="68" ht="12.75" customHeight="1">
      <c r="A68" s="1"/>
      <c r="B68" s="2"/>
      <c r="C68" s="2"/>
      <c r="D68" s="3"/>
      <c r="E68" s="2"/>
      <c r="F68" s="1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2"/>
      <c r="AC68" s="2"/>
      <c r="AD68" s="2"/>
      <c r="AE68" s="2"/>
      <c r="AF68" s="2"/>
      <c r="AG68" s="2"/>
      <c r="AH68" s="2"/>
    </row>
    <row r="69" ht="12.75" customHeight="1">
      <c r="A69" s="1"/>
      <c r="B69" s="2"/>
      <c r="C69" s="2"/>
      <c r="D69" s="3"/>
      <c r="E69" s="2"/>
      <c r="F69" s="1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2"/>
      <c r="AC69" s="2"/>
      <c r="AD69" s="2"/>
      <c r="AE69" s="2"/>
      <c r="AF69" s="2"/>
      <c r="AG69" s="2"/>
      <c r="AH69" s="2"/>
    </row>
    <row r="70" ht="12.75" customHeight="1">
      <c r="A70" s="1"/>
      <c r="B70" s="2"/>
      <c r="C70" s="2"/>
      <c r="D70" s="3"/>
      <c r="E70" s="2"/>
      <c r="F70" s="1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2"/>
      <c r="AC70" s="2"/>
      <c r="AD70" s="2"/>
      <c r="AE70" s="2"/>
      <c r="AF70" s="2"/>
      <c r="AG70" s="2"/>
      <c r="AH70" s="2"/>
    </row>
    <row r="71" ht="12.75" customHeight="1">
      <c r="A71" s="1"/>
      <c r="B71" s="2"/>
      <c r="C71" s="2"/>
      <c r="D71" s="3"/>
      <c r="E71" s="2"/>
      <c r="F71" s="1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2"/>
      <c r="AC71" s="2"/>
      <c r="AD71" s="2"/>
      <c r="AE71" s="2"/>
      <c r="AF71" s="2"/>
      <c r="AG71" s="2"/>
      <c r="AH71" s="2"/>
    </row>
    <row r="72" ht="12.75" customHeight="1">
      <c r="A72" s="1"/>
      <c r="B72" s="2"/>
      <c r="C72" s="2"/>
      <c r="D72" s="3"/>
      <c r="E72" s="2"/>
      <c r="F72" s="1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  <c r="AE72" s="2"/>
      <c r="AF72" s="2"/>
      <c r="AG72" s="2"/>
      <c r="AH72" s="2"/>
    </row>
    <row r="73" ht="12.75" customHeight="1">
      <c r="A73" s="1"/>
      <c r="B73" s="2"/>
      <c r="C73" s="2"/>
      <c r="D73" s="3"/>
      <c r="E73" s="2"/>
      <c r="F73" s="1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</row>
    <row r="74" ht="12.75" customHeight="1">
      <c r="A74" s="1"/>
      <c r="B74" s="2"/>
      <c r="C74" s="2"/>
      <c r="D74" s="3"/>
      <c r="E74" s="2"/>
      <c r="F74" s="1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2"/>
      <c r="AC74" s="2"/>
      <c r="AD74" s="2"/>
      <c r="AE74" s="2"/>
      <c r="AF74" s="2"/>
      <c r="AG74" s="2"/>
      <c r="AH74" s="2"/>
    </row>
    <row r="75" ht="12.75" customHeight="1">
      <c r="A75" s="1"/>
      <c r="B75" s="2"/>
      <c r="C75" s="2"/>
      <c r="D75" s="3"/>
      <c r="E75" s="2"/>
      <c r="F75" s="1"/>
      <c r="G75" s="4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2"/>
      <c r="AC75" s="2"/>
      <c r="AD75" s="2"/>
      <c r="AE75" s="2"/>
      <c r="AF75" s="2"/>
      <c r="AG75" s="2"/>
      <c r="AH75" s="2"/>
    </row>
    <row r="76" ht="12.75" customHeight="1">
      <c r="A76" s="1"/>
      <c r="B76" s="2"/>
      <c r="C76" s="2"/>
      <c r="D76" s="3"/>
      <c r="E76" s="2"/>
      <c r="F76" s="1"/>
      <c r="G76" s="4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2"/>
      <c r="AC76" s="2"/>
      <c r="AD76" s="2"/>
      <c r="AE76" s="2"/>
      <c r="AF76" s="2"/>
      <c r="AG76" s="2"/>
      <c r="AH76" s="2"/>
    </row>
    <row r="77" ht="12.75" customHeight="1">
      <c r="A77" s="1"/>
      <c r="B77" s="2"/>
      <c r="C77" s="2"/>
      <c r="D77" s="3"/>
      <c r="E77" s="2"/>
      <c r="F77" s="1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2"/>
      <c r="AC77" s="2"/>
      <c r="AD77" s="2"/>
      <c r="AE77" s="2"/>
      <c r="AF77" s="2"/>
      <c r="AG77" s="2"/>
      <c r="AH77" s="2"/>
    </row>
    <row r="78" ht="12.75" customHeight="1">
      <c r="A78" s="1"/>
      <c r="B78" s="2"/>
      <c r="C78" s="2"/>
      <c r="D78" s="3"/>
      <c r="E78" s="2"/>
      <c r="F78" s="1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2"/>
      <c r="AC78" s="2"/>
      <c r="AD78" s="2"/>
      <c r="AE78" s="2"/>
      <c r="AF78" s="2"/>
      <c r="AG78" s="2"/>
      <c r="AH78" s="2"/>
    </row>
    <row r="79" ht="12.75" customHeight="1">
      <c r="A79" s="1"/>
      <c r="B79" s="2"/>
      <c r="C79" s="2"/>
      <c r="D79" s="3"/>
      <c r="E79" s="2"/>
      <c r="F79" s="1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2"/>
      <c r="AC79" s="2"/>
      <c r="AD79" s="2"/>
      <c r="AE79" s="2"/>
      <c r="AF79" s="2"/>
      <c r="AG79" s="2"/>
      <c r="AH79" s="2"/>
    </row>
    <row r="80" ht="12.75" customHeight="1">
      <c r="A80" s="1"/>
      <c r="B80" s="2"/>
      <c r="C80" s="2"/>
      <c r="D80" s="3"/>
      <c r="E80" s="2"/>
      <c r="F80" s="1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2"/>
      <c r="AC80" s="2"/>
      <c r="AD80" s="2"/>
      <c r="AE80" s="2"/>
      <c r="AF80" s="2"/>
      <c r="AG80" s="2"/>
      <c r="AH80" s="2"/>
    </row>
    <row r="81" ht="12.75" customHeight="1">
      <c r="A81" s="1"/>
      <c r="B81" s="2"/>
      <c r="C81" s="2"/>
      <c r="D81" s="3"/>
      <c r="E81" s="2"/>
      <c r="F81" s="1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2"/>
      <c r="AC81" s="2"/>
      <c r="AD81" s="2"/>
      <c r="AE81" s="2"/>
      <c r="AF81" s="2"/>
      <c r="AG81" s="2"/>
      <c r="AH81" s="2"/>
    </row>
    <row r="82" ht="12.75" customHeight="1">
      <c r="A82" s="1"/>
      <c r="B82" s="2"/>
      <c r="C82" s="2"/>
      <c r="D82" s="3"/>
      <c r="E82" s="2"/>
      <c r="F82" s="1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2"/>
      <c r="AC82" s="2"/>
      <c r="AD82" s="2"/>
      <c r="AE82" s="2"/>
      <c r="AF82" s="2"/>
      <c r="AG82" s="2"/>
      <c r="AH82" s="2"/>
    </row>
    <row r="83" ht="12.75" customHeight="1">
      <c r="A83" s="1"/>
      <c r="B83" s="2"/>
      <c r="C83" s="2"/>
      <c r="D83" s="3"/>
      <c r="E83" s="2"/>
      <c r="F83" s="1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"/>
      <c r="AA83" s="2"/>
      <c r="AB83" s="2"/>
      <c r="AC83" s="2"/>
      <c r="AD83" s="2"/>
      <c r="AE83" s="2"/>
      <c r="AF83" s="2"/>
      <c r="AG83" s="2"/>
      <c r="AH83" s="2"/>
    </row>
    <row r="84" ht="12.75" customHeight="1">
      <c r="A84" s="1"/>
      <c r="B84" s="2"/>
      <c r="C84" s="2"/>
      <c r="D84" s="3"/>
      <c r="E84" s="2"/>
      <c r="F84" s="1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"/>
      <c r="AA84" s="2"/>
      <c r="AB84" s="2"/>
      <c r="AC84" s="2"/>
      <c r="AD84" s="2"/>
      <c r="AE84" s="2"/>
      <c r="AF84" s="2"/>
      <c r="AG84" s="2"/>
      <c r="AH84" s="2"/>
    </row>
    <row r="85" ht="12.75" customHeight="1">
      <c r="A85" s="1"/>
      <c r="B85" s="2"/>
      <c r="C85" s="2"/>
      <c r="D85" s="3"/>
      <c r="E85" s="2"/>
      <c r="F85" s="1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"/>
      <c r="AA85" s="2"/>
      <c r="AB85" s="2"/>
      <c r="AC85" s="2"/>
      <c r="AD85" s="2"/>
      <c r="AE85" s="2"/>
      <c r="AF85" s="2"/>
      <c r="AG85" s="2"/>
      <c r="AH85" s="2"/>
    </row>
    <row r="86" ht="12.75" customHeight="1">
      <c r="A86" s="1"/>
      <c r="B86" s="2"/>
      <c r="C86" s="2"/>
      <c r="D86" s="3"/>
      <c r="E86" s="2"/>
      <c r="F86" s="1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"/>
      <c r="AA86" s="2"/>
      <c r="AB86" s="2"/>
      <c r="AC86" s="2"/>
      <c r="AD86" s="2"/>
      <c r="AE86" s="2"/>
      <c r="AF86" s="2"/>
      <c r="AG86" s="2"/>
      <c r="AH86" s="2"/>
    </row>
    <row r="87" ht="12.75" customHeight="1">
      <c r="A87" s="1"/>
      <c r="B87" s="2"/>
      <c r="C87" s="2"/>
      <c r="D87" s="3"/>
      <c r="E87" s="2"/>
      <c r="F87" s="1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"/>
      <c r="AA87" s="2"/>
      <c r="AB87" s="2"/>
      <c r="AC87" s="2"/>
      <c r="AD87" s="2"/>
      <c r="AE87" s="2"/>
      <c r="AF87" s="2"/>
      <c r="AG87" s="2"/>
      <c r="AH87" s="2"/>
    </row>
    <row r="88" ht="12.75" customHeight="1">
      <c r="A88" s="1"/>
      <c r="B88" s="2"/>
      <c r="C88" s="2"/>
      <c r="D88" s="3"/>
      <c r="E88" s="2"/>
      <c r="F88" s="1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"/>
      <c r="AA88" s="2"/>
      <c r="AB88" s="2"/>
      <c r="AC88" s="2"/>
      <c r="AD88" s="2"/>
      <c r="AE88" s="2"/>
      <c r="AF88" s="2"/>
      <c r="AG88" s="2"/>
      <c r="AH88" s="2"/>
    </row>
    <row r="89" ht="12.75" customHeight="1">
      <c r="A89" s="1"/>
      <c r="B89" s="2"/>
      <c r="C89" s="2"/>
      <c r="D89" s="3"/>
      <c r="E89" s="2"/>
      <c r="F89" s="1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"/>
      <c r="AA89" s="2"/>
      <c r="AB89" s="2"/>
      <c r="AC89" s="2"/>
      <c r="AD89" s="2"/>
      <c r="AE89" s="2"/>
      <c r="AF89" s="2"/>
      <c r="AG89" s="2"/>
      <c r="AH89" s="2"/>
    </row>
    <row r="90" ht="12.75" customHeight="1">
      <c r="A90" s="1"/>
      <c r="B90" s="2"/>
      <c r="C90" s="2"/>
      <c r="D90" s="3"/>
      <c r="E90" s="2"/>
      <c r="F90" s="1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2"/>
      <c r="AA90" s="2"/>
      <c r="AB90" s="2"/>
      <c r="AC90" s="2"/>
      <c r="AD90" s="2"/>
      <c r="AE90" s="2"/>
      <c r="AF90" s="2"/>
      <c r="AG90" s="2"/>
      <c r="AH90" s="2"/>
    </row>
    <row r="91" ht="12.75" customHeight="1">
      <c r="A91" s="1"/>
      <c r="B91" s="2"/>
      <c r="C91" s="2"/>
      <c r="D91" s="3"/>
      <c r="E91" s="2"/>
      <c r="F91" s="1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2"/>
      <c r="AA91" s="2"/>
      <c r="AB91" s="2"/>
      <c r="AC91" s="2"/>
      <c r="AD91" s="2"/>
      <c r="AE91" s="2"/>
      <c r="AF91" s="2"/>
      <c r="AG91" s="2"/>
      <c r="AH91" s="2"/>
    </row>
    <row r="92" ht="12.75" customHeight="1">
      <c r="A92" s="1"/>
      <c r="B92" s="2"/>
      <c r="C92" s="2"/>
      <c r="D92" s="3"/>
      <c r="E92" s="2"/>
      <c r="F92" s="1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2"/>
      <c r="AA92" s="2"/>
      <c r="AB92" s="2"/>
      <c r="AC92" s="2"/>
      <c r="AD92" s="2"/>
      <c r="AE92" s="2"/>
      <c r="AF92" s="2"/>
      <c r="AG92" s="2"/>
      <c r="AH92" s="2"/>
    </row>
    <row r="93" ht="12.75" customHeight="1">
      <c r="A93" s="1"/>
      <c r="B93" s="2"/>
      <c r="C93" s="2"/>
      <c r="D93" s="3"/>
      <c r="E93" s="2"/>
      <c r="F93" s="1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2"/>
      <c r="AA93" s="2"/>
      <c r="AB93" s="2"/>
      <c r="AC93" s="2"/>
      <c r="AD93" s="2"/>
      <c r="AE93" s="2"/>
      <c r="AF93" s="2"/>
      <c r="AG93" s="2"/>
      <c r="AH93" s="2"/>
    </row>
    <row r="94" ht="12.75" customHeight="1">
      <c r="A94" s="1"/>
      <c r="B94" s="2"/>
      <c r="C94" s="2"/>
      <c r="D94" s="3"/>
      <c r="E94" s="2"/>
      <c r="F94" s="1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"/>
      <c r="AA94" s="2"/>
      <c r="AB94" s="2"/>
      <c r="AC94" s="2"/>
      <c r="AD94" s="2"/>
      <c r="AE94" s="2"/>
      <c r="AF94" s="2"/>
      <c r="AG94" s="2"/>
      <c r="AH94" s="2"/>
    </row>
    <row r="95" ht="12.75" customHeight="1">
      <c r="A95" s="1"/>
      <c r="B95" s="2"/>
      <c r="C95" s="2"/>
      <c r="D95" s="3"/>
      <c r="E95" s="2"/>
      <c r="F95" s="1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2"/>
      <c r="AA95" s="2"/>
      <c r="AB95" s="2"/>
      <c r="AC95" s="2"/>
      <c r="AD95" s="2"/>
      <c r="AE95" s="2"/>
      <c r="AF95" s="2"/>
      <c r="AG95" s="2"/>
      <c r="AH95" s="2"/>
    </row>
    <row r="96" ht="12.75" customHeight="1">
      <c r="A96" s="1"/>
      <c r="B96" s="2"/>
      <c r="C96" s="2"/>
      <c r="D96" s="3"/>
      <c r="E96" s="2"/>
      <c r="F96" s="1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2"/>
      <c r="AA96" s="2"/>
      <c r="AB96" s="2"/>
      <c r="AC96" s="2"/>
      <c r="AD96" s="2"/>
      <c r="AE96" s="2"/>
      <c r="AF96" s="2"/>
      <c r="AG96" s="2"/>
      <c r="AH96" s="2"/>
    </row>
    <row r="97" ht="12.75" customHeight="1">
      <c r="A97" s="1"/>
      <c r="B97" s="2"/>
      <c r="C97" s="2"/>
      <c r="D97" s="3"/>
      <c r="E97" s="2"/>
      <c r="F97" s="1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2"/>
      <c r="AA97" s="2"/>
      <c r="AB97" s="2"/>
      <c r="AC97" s="2"/>
      <c r="AD97" s="2"/>
      <c r="AE97" s="2"/>
      <c r="AF97" s="2"/>
      <c r="AG97" s="2"/>
      <c r="AH97" s="2"/>
    </row>
    <row r="98" ht="12.75" customHeight="1">
      <c r="A98" s="1"/>
      <c r="B98" s="2"/>
      <c r="C98" s="2"/>
      <c r="D98" s="3"/>
      <c r="E98" s="2"/>
      <c r="F98" s="1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2"/>
      <c r="AA98" s="2"/>
      <c r="AB98" s="2"/>
      <c r="AC98" s="2"/>
      <c r="AD98" s="2"/>
      <c r="AE98" s="2"/>
      <c r="AF98" s="2"/>
      <c r="AG98" s="2"/>
      <c r="AH98" s="2"/>
    </row>
    <row r="99" ht="12.75" customHeight="1">
      <c r="A99" s="1"/>
      <c r="B99" s="2"/>
      <c r="C99" s="2"/>
      <c r="D99" s="3"/>
      <c r="E99" s="2"/>
      <c r="F99" s="1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2"/>
      <c r="AA99" s="2"/>
      <c r="AB99" s="2"/>
      <c r="AC99" s="2"/>
      <c r="AD99" s="2"/>
      <c r="AE99" s="2"/>
      <c r="AF99" s="2"/>
      <c r="AG99" s="2"/>
      <c r="AH99" s="2"/>
    </row>
    <row r="100" ht="12.75" customHeight="1">
      <c r="A100" s="1"/>
      <c r="B100" s="2"/>
      <c r="C100" s="2"/>
      <c r="D100" s="3"/>
      <c r="E100" s="2"/>
      <c r="F100" s="1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2"/>
      <c r="AA100" s="2"/>
      <c r="AB100" s="2"/>
      <c r="AC100" s="2"/>
      <c r="AD100" s="2"/>
      <c r="AE100" s="2"/>
      <c r="AF100" s="2"/>
      <c r="AG100" s="2"/>
      <c r="AH100" s="2"/>
    </row>
    <row r="101" ht="12.75" customHeight="1">
      <c r="A101" s="1"/>
      <c r="B101" s="2"/>
      <c r="C101" s="2"/>
      <c r="D101" s="3"/>
      <c r="E101" s="2"/>
      <c r="F101" s="1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2"/>
      <c r="AA101" s="2"/>
      <c r="AB101" s="2"/>
      <c r="AC101" s="2"/>
      <c r="AD101" s="2"/>
      <c r="AE101" s="2"/>
      <c r="AF101" s="2"/>
      <c r="AG101" s="2"/>
      <c r="AH101" s="2"/>
    </row>
    <row r="102" ht="12.75" customHeight="1">
      <c r="A102" s="1"/>
      <c r="B102" s="2"/>
      <c r="C102" s="2"/>
      <c r="D102" s="3"/>
      <c r="E102" s="2"/>
      <c r="F102" s="1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2"/>
      <c r="AA102" s="2"/>
      <c r="AB102" s="2"/>
      <c r="AC102" s="2"/>
      <c r="AD102" s="2"/>
      <c r="AE102" s="2"/>
      <c r="AF102" s="2"/>
      <c r="AG102" s="2"/>
      <c r="AH102" s="2"/>
    </row>
    <row r="103" ht="12.75" customHeight="1">
      <c r="A103" s="1"/>
      <c r="B103" s="2"/>
      <c r="C103" s="2"/>
      <c r="D103" s="3"/>
      <c r="E103" s="2"/>
      <c r="F103" s="1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2"/>
      <c r="AA103" s="2"/>
      <c r="AB103" s="2"/>
      <c r="AC103" s="2"/>
      <c r="AD103" s="2"/>
      <c r="AE103" s="2"/>
      <c r="AF103" s="2"/>
      <c r="AG103" s="2"/>
      <c r="AH103" s="2"/>
    </row>
    <row r="104" ht="12.75" customHeight="1">
      <c r="A104" s="1"/>
      <c r="B104" s="2"/>
      <c r="C104" s="2"/>
      <c r="D104" s="3"/>
      <c r="E104" s="2"/>
      <c r="F104" s="1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2"/>
      <c r="AA104" s="2"/>
      <c r="AB104" s="2"/>
      <c r="AC104" s="2"/>
      <c r="AD104" s="2"/>
      <c r="AE104" s="2"/>
      <c r="AF104" s="2"/>
      <c r="AG104" s="2"/>
      <c r="AH104" s="2"/>
    </row>
    <row r="105" ht="12.75" customHeight="1">
      <c r="A105" s="1"/>
      <c r="B105" s="2"/>
      <c r="C105" s="2"/>
      <c r="D105" s="3"/>
      <c r="E105" s="2"/>
      <c r="F105" s="1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2"/>
      <c r="AA105" s="2"/>
      <c r="AB105" s="2"/>
      <c r="AC105" s="2"/>
      <c r="AD105" s="2"/>
      <c r="AE105" s="2"/>
      <c r="AF105" s="2"/>
      <c r="AG105" s="2"/>
      <c r="AH105" s="2"/>
    </row>
    <row r="106" ht="12.75" customHeight="1">
      <c r="A106" s="1"/>
      <c r="B106" s="2"/>
      <c r="C106" s="2"/>
      <c r="D106" s="3"/>
      <c r="E106" s="2"/>
      <c r="F106" s="1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2"/>
      <c r="AA106" s="2"/>
      <c r="AB106" s="2"/>
      <c r="AC106" s="2"/>
      <c r="AD106" s="2"/>
      <c r="AE106" s="2"/>
      <c r="AF106" s="2"/>
      <c r="AG106" s="2"/>
      <c r="AH106" s="2"/>
    </row>
    <row r="107" ht="12.75" customHeight="1">
      <c r="A107" s="1"/>
      <c r="B107" s="2"/>
      <c r="C107" s="2"/>
      <c r="D107" s="3"/>
      <c r="E107" s="2"/>
      <c r="F107" s="1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2"/>
      <c r="AA107" s="2"/>
      <c r="AB107" s="2"/>
      <c r="AC107" s="2"/>
      <c r="AD107" s="2"/>
      <c r="AE107" s="2"/>
      <c r="AF107" s="2"/>
      <c r="AG107" s="2"/>
      <c r="AH107" s="2"/>
    </row>
    <row r="108" ht="12.75" customHeight="1">
      <c r="A108" s="1"/>
      <c r="B108" s="2"/>
      <c r="C108" s="2"/>
      <c r="D108" s="3"/>
      <c r="E108" s="2"/>
      <c r="F108" s="1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2"/>
      <c r="AA108" s="2"/>
      <c r="AB108" s="2"/>
      <c r="AC108" s="2"/>
      <c r="AD108" s="2"/>
      <c r="AE108" s="2"/>
      <c r="AF108" s="2"/>
      <c r="AG108" s="2"/>
      <c r="AH108" s="2"/>
    </row>
    <row r="109" ht="12.75" customHeight="1">
      <c r="A109" s="1"/>
      <c r="B109" s="2"/>
      <c r="C109" s="2"/>
      <c r="D109" s="3"/>
      <c r="E109" s="2"/>
      <c r="F109" s="1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2"/>
      <c r="AA109" s="2"/>
      <c r="AB109" s="2"/>
      <c r="AC109" s="2"/>
      <c r="AD109" s="2"/>
      <c r="AE109" s="2"/>
      <c r="AF109" s="2"/>
      <c r="AG109" s="2"/>
      <c r="AH109" s="2"/>
    </row>
    <row r="110" ht="12.75" customHeight="1">
      <c r="A110" s="1"/>
      <c r="B110" s="2"/>
      <c r="C110" s="2"/>
      <c r="D110" s="3"/>
      <c r="E110" s="2"/>
      <c r="F110" s="1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2"/>
      <c r="AA110" s="2"/>
      <c r="AB110" s="2"/>
      <c r="AC110" s="2"/>
      <c r="AD110" s="2"/>
      <c r="AE110" s="2"/>
      <c r="AF110" s="2"/>
      <c r="AG110" s="2"/>
      <c r="AH110" s="2"/>
    </row>
    <row r="111" ht="12.75" customHeight="1">
      <c r="A111" s="1"/>
      <c r="B111" s="2"/>
      <c r="C111" s="2"/>
      <c r="D111" s="3"/>
      <c r="E111" s="2"/>
      <c r="F111" s="1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2"/>
      <c r="AA111" s="2"/>
      <c r="AB111" s="2"/>
      <c r="AC111" s="2"/>
      <c r="AD111" s="2"/>
      <c r="AE111" s="2"/>
      <c r="AF111" s="2"/>
      <c r="AG111" s="2"/>
      <c r="AH111" s="2"/>
    </row>
    <row r="112" ht="12.75" customHeight="1">
      <c r="A112" s="1"/>
      <c r="B112" s="2"/>
      <c r="C112" s="2"/>
      <c r="D112" s="3"/>
      <c r="E112" s="2"/>
      <c r="F112" s="1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2"/>
      <c r="AA112" s="2"/>
      <c r="AB112" s="2"/>
      <c r="AC112" s="2"/>
      <c r="AD112" s="2"/>
      <c r="AE112" s="2"/>
      <c r="AF112" s="2"/>
      <c r="AG112" s="2"/>
      <c r="AH112" s="2"/>
    </row>
    <row r="113" ht="12.75" customHeight="1">
      <c r="A113" s="1"/>
      <c r="B113" s="2"/>
      <c r="C113" s="2"/>
      <c r="D113" s="3"/>
      <c r="E113" s="2"/>
      <c r="F113" s="1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</row>
    <row r="114" ht="12.75" customHeight="1">
      <c r="A114" s="1"/>
      <c r="B114" s="2"/>
      <c r="C114" s="2"/>
      <c r="D114" s="3"/>
      <c r="E114" s="2"/>
      <c r="F114" s="1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2"/>
      <c r="AA114" s="2"/>
      <c r="AB114" s="2"/>
      <c r="AC114" s="2"/>
      <c r="AD114" s="2"/>
      <c r="AE114" s="2"/>
      <c r="AF114" s="2"/>
      <c r="AG114" s="2"/>
      <c r="AH114" s="2"/>
    </row>
    <row r="115" ht="12.75" customHeight="1">
      <c r="A115" s="1"/>
      <c r="B115" s="2"/>
      <c r="C115" s="2"/>
      <c r="D115" s="3"/>
      <c r="E115" s="2"/>
      <c r="F115" s="1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</row>
    <row r="116" ht="12.75" customHeight="1">
      <c r="A116" s="1"/>
      <c r="B116" s="2"/>
      <c r="C116" s="2"/>
      <c r="D116" s="3"/>
      <c r="E116" s="2"/>
      <c r="F116" s="1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</row>
    <row r="117" ht="12.75" customHeight="1">
      <c r="A117" s="1"/>
      <c r="B117" s="2"/>
      <c r="C117" s="2"/>
      <c r="D117" s="3"/>
      <c r="E117" s="2"/>
      <c r="F117" s="1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2"/>
      <c r="AA117" s="2"/>
      <c r="AB117" s="2"/>
      <c r="AC117" s="2"/>
      <c r="AD117" s="2"/>
      <c r="AE117" s="2"/>
      <c r="AF117" s="2"/>
      <c r="AG117" s="2"/>
      <c r="AH117" s="2"/>
    </row>
    <row r="118" ht="12.75" customHeight="1">
      <c r="A118" s="1"/>
      <c r="B118" s="2"/>
      <c r="C118" s="2"/>
      <c r="D118" s="3"/>
      <c r="E118" s="2"/>
      <c r="F118" s="1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</row>
    <row r="119" ht="12.75" customHeight="1">
      <c r="A119" s="1"/>
      <c r="B119" s="2"/>
      <c r="C119" s="2"/>
      <c r="D119" s="3"/>
      <c r="E119" s="2"/>
      <c r="F119" s="1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2"/>
      <c r="AA119" s="2"/>
      <c r="AB119" s="2"/>
      <c r="AC119" s="2"/>
      <c r="AD119" s="2"/>
      <c r="AE119" s="2"/>
      <c r="AF119" s="2"/>
      <c r="AG119" s="2"/>
      <c r="AH119" s="2"/>
    </row>
    <row r="120" ht="12.75" customHeight="1">
      <c r="A120" s="1"/>
      <c r="B120" s="2"/>
      <c r="C120" s="2"/>
      <c r="D120" s="3"/>
      <c r="E120" s="2"/>
      <c r="F120" s="1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2"/>
      <c r="AA120" s="2"/>
      <c r="AB120" s="2"/>
      <c r="AC120" s="2"/>
      <c r="AD120" s="2"/>
      <c r="AE120" s="2"/>
      <c r="AF120" s="2"/>
      <c r="AG120" s="2"/>
      <c r="AH120" s="2"/>
    </row>
    <row r="121" ht="12.75" customHeight="1">
      <c r="A121" s="1"/>
      <c r="B121" s="2"/>
      <c r="C121" s="2"/>
      <c r="D121" s="3"/>
      <c r="E121" s="2"/>
      <c r="F121" s="1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2"/>
      <c r="AA121" s="2"/>
      <c r="AB121" s="2"/>
      <c r="AC121" s="2"/>
      <c r="AD121" s="2"/>
      <c r="AE121" s="2"/>
      <c r="AF121" s="2"/>
      <c r="AG121" s="2"/>
      <c r="AH121" s="2"/>
    </row>
    <row r="122" ht="12.75" customHeight="1">
      <c r="A122" s="1"/>
      <c r="B122" s="2"/>
      <c r="C122" s="2"/>
      <c r="D122" s="3"/>
      <c r="E122" s="2"/>
      <c r="F122" s="1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2"/>
      <c r="AA122" s="2"/>
      <c r="AB122" s="2"/>
      <c r="AC122" s="2"/>
      <c r="AD122" s="2"/>
      <c r="AE122" s="2"/>
      <c r="AF122" s="2"/>
      <c r="AG122" s="2"/>
      <c r="AH122" s="2"/>
    </row>
    <row r="123" ht="12.75" customHeight="1">
      <c r="A123" s="1"/>
      <c r="B123" s="2"/>
      <c r="C123" s="2"/>
      <c r="D123" s="3"/>
      <c r="E123" s="2"/>
      <c r="F123" s="1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2"/>
      <c r="AA123" s="2"/>
      <c r="AB123" s="2"/>
      <c r="AC123" s="2"/>
      <c r="AD123" s="2"/>
      <c r="AE123" s="2"/>
      <c r="AF123" s="2"/>
      <c r="AG123" s="2"/>
      <c r="AH123" s="2"/>
    </row>
    <row r="124" ht="12.75" customHeight="1">
      <c r="A124" s="1"/>
      <c r="B124" s="2"/>
      <c r="C124" s="2"/>
      <c r="D124" s="3"/>
      <c r="E124" s="2"/>
      <c r="F124" s="1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2"/>
      <c r="AA124" s="2"/>
      <c r="AB124" s="2"/>
      <c r="AC124" s="2"/>
      <c r="AD124" s="2"/>
      <c r="AE124" s="2"/>
      <c r="AF124" s="2"/>
      <c r="AG124" s="2"/>
      <c r="AH124" s="2"/>
    </row>
    <row r="125" ht="12.75" customHeight="1">
      <c r="A125" s="1"/>
      <c r="B125" s="2"/>
      <c r="C125" s="2"/>
      <c r="D125" s="3"/>
      <c r="E125" s="2"/>
      <c r="F125" s="1"/>
      <c r="G125" s="4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2"/>
      <c r="AA125" s="2"/>
      <c r="AB125" s="2"/>
      <c r="AC125" s="2"/>
      <c r="AD125" s="2"/>
      <c r="AE125" s="2"/>
      <c r="AF125" s="2"/>
      <c r="AG125" s="2"/>
      <c r="AH125" s="2"/>
    </row>
    <row r="126" ht="12.75" customHeight="1">
      <c r="A126" s="1"/>
      <c r="B126" s="2"/>
      <c r="C126" s="2"/>
      <c r="D126" s="3"/>
      <c r="E126" s="2"/>
      <c r="F126" s="1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2"/>
      <c r="AA126" s="2"/>
      <c r="AB126" s="2"/>
      <c r="AC126" s="2"/>
      <c r="AD126" s="2"/>
      <c r="AE126" s="2"/>
      <c r="AF126" s="2"/>
      <c r="AG126" s="2"/>
      <c r="AH126" s="2"/>
    </row>
    <row r="127" ht="12.75" customHeight="1">
      <c r="A127" s="1"/>
      <c r="B127" s="2"/>
      <c r="C127" s="2"/>
      <c r="D127" s="3"/>
      <c r="E127" s="2"/>
      <c r="F127" s="1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2"/>
      <c r="AA127" s="2"/>
      <c r="AB127" s="2"/>
      <c r="AC127" s="2"/>
      <c r="AD127" s="2"/>
      <c r="AE127" s="2"/>
      <c r="AF127" s="2"/>
      <c r="AG127" s="2"/>
      <c r="AH127" s="2"/>
    </row>
    <row r="128" ht="12.75" customHeight="1">
      <c r="A128" s="1"/>
      <c r="B128" s="2"/>
      <c r="C128" s="2"/>
      <c r="D128" s="3"/>
      <c r="E128" s="2"/>
      <c r="F128" s="1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2"/>
      <c r="AA128" s="2"/>
      <c r="AB128" s="2"/>
      <c r="AC128" s="2"/>
      <c r="AD128" s="2"/>
      <c r="AE128" s="2"/>
      <c r="AF128" s="2"/>
      <c r="AG128" s="2"/>
      <c r="AH128" s="2"/>
    </row>
    <row r="129" ht="12.75" customHeight="1">
      <c r="A129" s="1"/>
      <c r="B129" s="2"/>
      <c r="C129" s="2"/>
      <c r="D129" s="3"/>
      <c r="E129" s="2"/>
      <c r="F129" s="1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2"/>
      <c r="AA129" s="2"/>
      <c r="AB129" s="2"/>
      <c r="AC129" s="2"/>
      <c r="AD129" s="2"/>
      <c r="AE129" s="2"/>
      <c r="AF129" s="2"/>
      <c r="AG129" s="2"/>
      <c r="AH129" s="2"/>
    </row>
    <row r="130" ht="12.75" customHeight="1">
      <c r="A130" s="1"/>
      <c r="B130" s="2"/>
      <c r="C130" s="2"/>
      <c r="D130" s="3"/>
      <c r="E130" s="2"/>
      <c r="F130" s="1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2"/>
      <c r="AA130" s="2"/>
      <c r="AB130" s="2"/>
      <c r="AC130" s="2"/>
      <c r="AD130" s="2"/>
      <c r="AE130" s="2"/>
      <c r="AF130" s="2"/>
      <c r="AG130" s="2"/>
      <c r="AH130" s="2"/>
    </row>
    <row r="131" ht="12.75" customHeight="1">
      <c r="A131" s="1"/>
      <c r="B131" s="2"/>
      <c r="C131" s="2"/>
      <c r="D131" s="3"/>
      <c r="E131" s="2"/>
      <c r="F131" s="1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2"/>
      <c r="AA131" s="2"/>
      <c r="AB131" s="2"/>
      <c r="AC131" s="2"/>
      <c r="AD131" s="2"/>
      <c r="AE131" s="2"/>
      <c r="AF131" s="2"/>
      <c r="AG131" s="2"/>
      <c r="AH131" s="2"/>
    </row>
    <row r="132" ht="12.75" customHeight="1">
      <c r="A132" s="1"/>
      <c r="B132" s="2"/>
      <c r="C132" s="2"/>
      <c r="D132" s="3"/>
      <c r="E132" s="2"/>
      <c r="F132" s="1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2"/>
      <c r="AA132" s="2"/>
      <c r="AB132" s="2"/>
      <c r="AC132" s="2"/>
      <c r="AD132" s="2"/>
      <c r="AE132" s="2"/>
      <c r="AF132" s="2"/>
      <c r="AG132" s="2"/>
      <c r="AH132" s="2"/>
    </row>
    <row r="133" ht="12.75" customHeight="1">
      <c r="A133" s="1"/>
      <c r="B133" s="2"/>
      <c r="C133" s="2"/>
      <c r="D133" s="3"/>
      <c r="E133" s="2"/>
      <c r="F133" s="1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2"/>
      <c r="AA133" s="2"/>
      <c r="AB133" s="2"/>
      <c r="AC133" s="2"/>
      <c r="AD133" s="2"/>
      <c r="AE133" s="2"/>
      <c r="AF133" s="2"/>
      <c r="AG133" s="2"/>
      <c r="AH133" s="2"/>
    </row>
    <row r="134" ht="12.75" customHeight="1">
      <c r="A134" s="1"/>
      <c r="B134" s="2"/>
      <c r="C134" s="2"/>
      <c r="D134" s="3"/>
      <c r="E134" s="2"/>
      <c r="F134" s="1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2"/>
      <c r="AA134" s="2"/>
      <c r="AB134" s="2"/>
      <c r="AC134" s="2"/>
      <c r="AD134" s="2"/>
      <c r="AE134" s="2"/>
      <c r="AF134" s="2"/>
      <c r="AG134" s="2"/>
      <c r="AH134" s="2"/>
    </row>
    <row r="135" ht="12.75" customHeight="1">
      <c r="A135" s="1"/>
      <c r="B135" s="2"/>
      <c r="C135" s="2"/>
      <c r="D135" s="3"/>
      <c r="E135" s="2"/>
      <c r="F135" s="1"/>
      <c r="G135" s="4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2"/>
      <c r="AA135" s="2"/>
      <c r="AB135" s="2"/>
      <c r="AC135" s="2"/>
      <c r="AD135" s="2"/>
      <c r="AE135" s="2"/>
      <c r="AF135" s="2"/>
      <c r="AG135" s="2"/>
      <c r="AH135" s="2"/>
    </row>
    <row r="136" ht="12.75" customHeight="1">
      <c r="A136" s="1"/>
      <c r="B136" s="2"/>
      <c r="C136" s="2"/>
      <c r="D136" s="3"/>
      <c r="E136" s="2"/>
      <c r="F136" s="1"/>
      <c r="G136" s="4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2"/>
      <c r="AA136" s="2"/>
      <c r="AB136" s="2"/>
      <c r="AC136" s="2"/>
      <c r="AD136" s="2"/>
      <c r="AE136" s="2"/>
      <c r="AF136" s="2"/>
      <c r="AG136" s="2"/>
      <c r="AH136" s="2"/>
    </row>
    <row r="137" ht="12.75" customHeight="1">
      <c r="A137" s="1"/>
      <c r="B137" s="2"/>
      <c r="C137" s="2"/>
      <c r="D137" s="3"/>
      <c r="E137" s="2"/>
      <c r="F137" s="1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2"/>
      <c r="AA137" s="2"/>
      <c r="AB137" s="2"/>
      <c r="AC137" s="2"/>
      <c r="AD137" s="2"/>
      <c r="AE137" s="2"/>
      <c r="AF137" s="2"/>
      <c r="AG137" s="2"/>
      <c r="AH137" s="2"/>
    </row>
    <row r="138" ht="12.75" customHeight="1">
      <c r="A138" s="1"/>
      <c r="B138" s="2"/>
      <c r="C138" s="2"/>
      <c r="D138" s="3"/>
      <c r="E138" s="2"/>
      <c r="F138" s="1"/>
      <c r="G138" s="4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2"/>
      <c r="AA138" s="2"/>
      <c r="AB138" s="2"/>
      <c r="AC138" s="2"/>
      <c r="AD138" s="2"/>
      <c r="AE138" s="2"/>
      <c r="AF138" s="2"/>
      <c r="AG138" s="2"/>
      <c r="AH138" s="2"/>
    </row>
    <row r="139" ht="12.75" customHeight="1">
      <c r="A139" s="1"/>
      <c r="B139" s="2"/>
      <c r="C139" s="2"/>
      <c r="D139" s="3"/>
      <c r="E139" s="2"/>
      <c r="F139" s="1"/>
      <c r="G139" s="4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2"/>
      <c r="AA139" s="2"/>
      <c r="AB139" s="2"/>
      <c r="AC139" s="2"/>
      <c r="AD139" s="2"/>
      <c r="AE139" s="2"/>
      <c r="AF139" s="2"/>
      <c r="AG139" s="2"/>
      <c r="AH139" s="2"/>
    </row>
    <row r="140" ht="12.75" customHeight="1">
      <c r="A140" s="1"/>
      <c r="B140" s="2"/>
      <c r="C140" s="2"/>
      <c r="D140" s="3"/>
      <c r="E140" s="2"/>
      <c r="F140" s="1"/>
      <c r="G140" s="4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2"/>
      <c r="AA140" s="2"/>
      <c r="AB140" s="2"/>
      <c r="AC140" s="2"/>
      <c r="AD140" s="2"/>
      <c r="AE140" s="2"/>
      <c r="AF140" s="2"/>
      <c r="AG140" s="2"/>
      <c r="AH140" s="2"/>
    </row>
    <row r="141" ht="12.75" customHeight="1">
      <c r="A141" s="1"/>
      <c r="B141" s="2"/>
      <c r="C141" s="2"/>
      <c r="D141" s="3"/>
      <c r="E141" s="2"/>
      <c r="F141" s="1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2"/>
      <c r="AA141" s="2"/>
      <c r="AB141" s="2"/>
      <c r="AC141" s="2"/>
      <c r="AD141" s="2"/>
      <c r="AE141" s="2"/>
      <c r="AF141" s="2"/>
      <c r="AG141" s="2"/>
      <c r="AH141" s="2"/>
    </row>
    <row r="142" ht="12.75" customHeight="1">
      <c r="A142" s="1"/>
      <c r="B142" s="2"/>
      <c r="C142" s="2"/>
      <c r="D142" s="3"/>
      <c r="E142" s="2"/>
      <c r="F142" s="1"/>
      <c r="G142" s="4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2"/>
      <c r="AA142" s="2"/>
      <c r="AB142" s="2"/>
      <c r="AC142" s="2"/>
      <c r="AD142" s="2"/>
      <c r="AE142" s="2"/>
      <c r="AF142" s="2"/>
      <c r="AG142" s="2"/>
      <c r="AH142" s="2"/>
    </row>
    <row r="143" ht="12.75" customHeight="1">
      <c r="A143" s="1"/>
      <c r="B143" s="2"/>
      <c r="C143" s="2"/>
      <c r="D143" s="3"/>
      <c r="E143" s="2"/>
      <c r="F143" s="1"/>
      <c r="G143" s="4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2"/>
      <c r="AA143" s="2"/>
      <c r="AB143" s="2"/>
      <c r="AC143" s="2"/>
      <c r="AD143" s="2"/>
      <c r="AE143" s="2"/>
      <c r="AF143" s="2"/>
      <c r="AG143" s="2"/>
      <c r="AH143" s="2"/>
    </row>
    <row r="144" ht="12.75" customHeight="1">
      <c r="A144" s="1"/>
      <c r="B144" s="2"/>
      <c r="C144" s="2"/>
      <c r="D144" s="3"/>
      <c r="E144" s="2"/>
      <c r="F144" s="1"/>
      <c r="G144" s="4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2"/>
      <c r="AA144" s="2"/>
      <c r="AB144" s="2"/>
      <c r="AC144" s="2"/>
      <c r="AD144" s="2"/>
      <c r="AE144" s="2"/>
      <c r="AF144" s="2"/>
      <c r="AG144" s="2"/>
      <c r="AH144" s="2"/>
    </row>
    <row r="145" ht="12.75" customHeight="1">
      <c r="A145" s="1"/>
      <c r="B145" s="2"/>
      <c r="C145" s="2"/>
      <c r="D145" s="3"/>
      <c r="E145" s="2"/>
      <c r="F145" s="1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2"/>
      <c r="AA145" s="2"/>
      <c r="AB145" s="2"/>
      <c r="AC145" s="2"/>
      <c r="AD145" s="2"/>
      <c r="AE145" s="2"/>
      <c r="AF145" s="2"/>
      <c r="AG145" s="2"/>
      <c r="AH145" s="2"/>
    </row>
    <row r="146" ht="12.75" customHeight="1">
      <c r="A146" s="1"/>
      <c r="B146" s="2"/>
      <c r="C146" s="2"/>
      <c r="D146" s="3"/>
      <c r="E146" s="2"/>
      <c r="F146" s="1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2"/>
      <c r="AA146" s="2"/>
      <c r="AB146" s="2"/>
      <c r="AC146" s="2"/>
      <c r="AD146" s="2"/>
      <c r="AE146" s="2"/>
      <c r="AF146" s="2"/>
      <c r="AG146" s="2"/>
      <c r="AH146" s="2"/>
    </row>
    <row r="147" ht="12.75" customHeight="1">
      <c r="A147" s="1"/>
      <c r="B147" s="2"/>
      <c r="C147" s="2"/>
      <c r="D147" s="3"/>
      <c r="E147" s="2"/>
      <c r="F147" s="1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2"/>
      <c r="AA147" s="2"/>
      <c r="AB147" s="2"/>
      <c r="AC147" s="2"/>
      <c r="AD147" s="2"/>
      <c r="AE147" s="2"/>
      <c r="AF147" s="2"/>
      <c r="AG147" s="2"/>
      <c r="AH147" s="2"/>
    </row>
    <row r="148" ht="12.75" customHeight="1">
      <c r="A148" s="1"/>
      <c r="B148" s="2"/>
      <c r="C148" s="2"/>
      <c r="D148" s="3"/>
      <c r="E148" s="2"/>
      <c r="F148" s="1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2"/>
      <c r="AA148" s="2"/>
      <c r="AB148" s="2"/>
      <c r="AC148" s="2"/>
      <c r="AD148" s="2"/>
      <c r="AE148" s="2"/>
      <c r="AF148" s="2"/>
      <c r="AG148" s="2"/>
      <c r="AH148" s="2"/>
    </row>
    <row r="149" ht="12.75" customHeight="1">
      <c r="A149" s="1"/>
      <c r="B149" s="2"/>
      <c r="C149" s="2"/>
      <c r="D149" s="3"/>
      <c r="E149" s="2"/>
      <c r="F149" s="1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2"/>
      <c r="AA149" s="2"/>
      <c r="AB149" s="2"/>
      <c r="AC149" s="2"/>
      <c r="AD149" s="2"/>
      <c r="AE149" s="2"/>
      <c r="AF149" s="2"/>
      <c r="AG149" s="2"/>
      <c r="AH149" s="2"/>
    </row>
    <row r="150" ht="12.75" customHeight="1">
      <c r="A150" s="1"/>
      <c r="B150" s="2"/>
      <c r="C150" s="2"/>
      <c r="D150" s="3"/>
      <c r="E150" s="2"/>
      <c r="F150" s="1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2"/>
      <c r="AA150" s="2"/>
      <c r="AB150" s="2"/>
      <c r="AC150" s="2"/>
      <c r="AD150" s="2"/>
      <c r="AE150" s="2"/>
      <c r="AF150" s="2"/>
      <c r="AG150" s="2"/>
      <c r="AH150" s="2"/>
    </row>
    <row r="151" ht="12.75" customHeight="1">
      <c r="A151" s="1"/>
      <c r="B151" s="2"/>
      <c r="C151" s="2"/>
      <c r="D151" s="3"/>
      <c r="E151" s="2"/>
      <c r="F151" s="1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2"/>
      <c r="AA151" s="2"/>
      <c r="AB151" s="2"/>
      <c r="AC151" s="2"/>
      <c r="AD151" s="2"/>
      <c r="AE151" s="2"/>
      <c r="AF151" s="2"/>
      <c r="AG151" s="2"/>
      <c r="AH151" s="2"/>
    </row>
    <row r="152" ht="12.75" customHeight="1">
      <c r="A152" s="1"/>
      <c r="B152" s="2"/>
      <c r="C152" s="2"/>
      <c r="D152" s="3"/>
      <c r="E152" s="2"/>
      <c r="F152" s="1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2"/>
      <c r="AA152" s="2"/>
      <c r="AB152" s="2"/>
      <c r="AC152" s="2"/>
      <c r="AD152" s="2"/>
      <c r="AE152" s="2"/>
      <c r="AF152" s="2"/>
      <c r="AG152" s="2"/>
      <c r="AH152" s="2"/>
    </row>
    <row r="153" ht="12.75" customHeight="1">
      <c r="A153" s="1"/>
      <c r="B153" s="2"/>
      <c r="C153" s="2"/>
      <c r="D153" s="3"/>
      <c r="E153" s="2"/>
      <c r="F153" s="1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2"/>
      <c r="AA153" s="2"/>
      <c r="AB153" s="2"/>
      <c r="AC153" s="2"/>
      <c r="AD153" s="2"/>
      <c r="AE153" s="2"/>
      <c r="AF153" s="2"/>
      <c r="AG153" s="2"/>
      <c r="AH153" s="2"/>
    </row>
    <row r="154" ht="12.75" customHeight="1">
      <c r="A154" s="1"/>
      <c r="B154" s="2"/>
      <c r="C154" s="2"/>
      <c r="D154" s="3"/>
      <c r="E154" s="2"/>
      <c r="F154" s="1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2"/>
      <c r="AA154" s="2"/>
      <c r="AB154" s="2"/>
      <c r="AC154" s="2"/>
      <c r="AD154" s="2"/>
      <c r="AE154" s="2"/>
      <c r="AF154" s="2"/>
      <c r="AG154" s="2"/>
      <c r="AH154" s="2"/>
    </row>
    <row r="155" ht="12.75" customHeight="1">
      <c r="A155" s="1"/>
      <c r="B155" s="2"/>
      <c r="C155" s="2"/>
      <c r="D155" s="3"/>
      <c r="E155" s="2"/>
      <c r="F155" s="1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2"/>
      <c r="AA155" s="2"/>
      <c r="AB155" s="2"/>
      <c r="AC155" s="2"/>
      <c r="AD155" s="2"/>
      <c r="AE155" s="2"/>
      <c r="AF155" s="2"/>
      <c r="AG155" s="2"/>
      <c r="AH155" s="2"/>
    </row>
    <row r="156" ht="12.75" customHeight="1">
      <c r="A156" s="1"/>
      <c r="B156" s="2"/>
      <c r="C156" s="2"/>
      <c r="D156" s="3"/>
      <c r="E156" s="2"/>
      <c r="F156" s="1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2"/>
      <c r="AA156" s="2"/>
      <c r="AB156" s="2"/>
      <c r="AC156" s="2"/>
      <c r="AD156" s="2"/>
      <c r="AE156" s="2"/>
      <c r="AF156" s="2"/>
      <c r="AG156" s="2"/>
      <c r="AH156" s="2"/>
    </row>
    <row r="157" ht="12.75" customHeight="1">
      <c r="A157" s="1"/>
      <c r="B157" s="2"/>
      <c r="C157" s="2"/>
      <c r="D157" s="3"/>
      <c r="E157" s="2"/>
      <c r="F157" s="1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2"/>
      <c r="AA157" s="2"/>
      <c r="AB157" s="2"/>
      <c r="AC157" s="2"/>
      <c r="AD157" s="2"/>
      <c r="AE157" s="2"/>
      <c r="AF157" s="2"/>
      <c r="AG157" s="2"/>
      <c r="AH157" s="2"/>
    </row>
    <row r="158" ht="12.75" customHeight="1">
      <c r="A158" s="1"/>
      <c r="B158" s="2"/>
      <c r="C158" s="2"/>
      <c r="D158" s="3"/>
      <c r="E158" s="2"/>
      <c r="F158" s="1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2"/>
      <c r="AA158" s="2"/>
      <c r="AB158" s="2"/>
      <c r="AC158" s="2"/>
      <c r="AD158" s="2"/>
      <c r="AE158" s="2"/>
      <c r="AF158" s="2"/>
      <c r="AG158" s="2"/>
      <c r="AH158" s="2"/>
    </row>
    <row r="159" ht="12.75" customHeight="1">
      <c r="A159" s="1"/>
      <c r="B159" s="2"/>
      <c r="C159" s="2"/>
      <c r="D159" s="3"/>
      <c r="E159" s="2"/>
      <c r="F159" s="1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2"/>
      <c r="AA159" s="2"/>
      <c r="AB159" s="2"/>
      <c r="AC159" s="2"/>
      <c r="AD159" s="2"/>
      <c r="AE159" s="2"/>
      <c r="AF159" s="2"/>
      <c r="AG159" s="2"/>
      <c r="AH159" s="2"/>
    </row>
    <row r="160" ht="12.75" customHeight="1">
      <c r="A160" s="1"/>
      <c r="B160" s="2"/>
      <c r="C160" s="2"/>
      <c r="D160" s="3"/>
      <c r="E160" s="2"/>
      <c r="F160" s="1"/>
      <c r="G160" s="4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2"/>
      <c r="AA160" s="2"/>
      <c r="AB160" s="2"/>
      <c r="AC160" s="2"/>
      <c r="AD160" s="2"/>
      <c r="AE160" s="2"/>
      <c r="AF160" s="2"/>
      <c r="AG160" s="2"/>
      <c r="AH160" s="2"/>
    </row>
    <row r="161" ht="12.75" customHeight="1">
      <c r="A161" s="1"/>
      <c r="B161" s="2"/>
      <c r="C161" s="2"/>
      <c r="D161" s="3"/>
      <c r="E161" s="2"/>
      <c r="F161" s="1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2"/>
      <c r="AA161" s="2"/>
      <c r="AB161" s="2"/>
      <c r="AC161" s="2"/>
      <c r="AD161" s="2"/>
      <c r="AE161" s="2"/>
      <c r="AF161" s="2"/>
      <c r="AG161" s="2"/>
      <c r="AH161" s="2"/>
    </row>
    <row r="162" ht="12.75" customHeight="1">
      <c r="A162" s="1"/>
      <c r="B162" s="2"/>
      <c r="C162" s="2"/>
      <c r="D162" s="3"/>
      <c r="E162" s="2"/>
      <c r="F162" s="1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2"/>
      <c r="AA162" s="2"/>
      <c r="AB162" s="2"/>
      <c r="AC162" s="2"/>
      <c r="AD162" s="2"/>
      <c r="AE162" s="2"/>
      <c r="AF162" s="2"/>
      <c r="AG162" s="2"/>
      <c r="AH162" s="2"/>
    </row>
    <row r="163" ht="12.75" customHeight="1">
      <c r="A163" s="1"/>
      <c r="B163" s="2"/>
      <c r="C163" s="2"/>
      <c r="D163" s="3"/>
      <c r="E163" s="2"/>
      <c r="F163" s="1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2"/>
      <c r="AA163" s="2"/>
      <c r="AB163" s="2"/>
      <c r="AC163" s="2"/>
      <c r="AD163" s="2"/>
      <c r="AE163" s="2"/>
      <c r="AF163" s="2"/>
      <c r="AG163" s="2"/>
      <c r="AH163" s="2"/>
    </row>
    <row r="164" ht="12.75" customHeight="1">
      <c r="A164" s="1"/>
      <c r="B164" s="2"/>
      <c r="C164" s="2"/>
      <c r="D164" s="3"/>
      <c r="E164" s="2"/>
      <c r="F164" s="1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2"/>
      <c r="AA164" s="2"/>
      <c r="AB164" s="2"/>
      <c r="AC164" s="2"/>
      <c r="AD164" s="2"/>
      <c r="AE164" s="2"/>
      <c r="AF164" s="2"/>
      <c r="AG164" s="2"/>
      <c r="AH164" s="2"/>
    </row>
    <row r="165" ht="12.75" customHeight="1">
      <c r="A165" s="1"/>
      <c r="B165" s="2"/>
      <c r="C165" s="2"/>
      <c r="D165" s="3"/>
      <c r="E165" s="2"/>
      <c r="F165" s="1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2"/>
      <c r="AA165" s="2"/>
      <c r="AB165" s="2"/>
      <c r="AC165" s="2"/>
      <c r="AD165" s="2"/>
      <c r="AE165" s="2"/>
      <c r="AF165" s="2"/>
      <c r="AG165" s="2"/>
      <c r="AH165" s="2"/>
    </row>
    <row r="166" ht="12.75" customHeight="1">
      <c r="A166" s="1"/>
      <c r="B166" s="2"/>
      <c r="C166" s="2"/>
      <c r="D166" s="3"/>
      <c r="E166" s="2"/>
      <c r="F166" s="1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2"/>
      <c r="AA166" s="2"/>
      <c r="AB166" s="2"/>
      <c r="AC166" s="2"/>
      <c r="AD166" s="2"/>
      <c r="AE166" s="2"/>
      <c r="AF166" s="2"/>
      <c r="AG166" s="2"/>
      <c r="AH166" s="2"/>
    </row>
    <row r="167" ht="12.75" customHeight="1">
      <c r="A167" s="1"/>
      <c r="B167" s="2"/>
      <c r="C167" s="2"/>
      <c r="D167" s="3"/>
      <c r="E167" s="2"/>
      <c r="F167" s="1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2"/>
      <c r="AA167" s="2"/>
      <c r="AB167" s="2"/>
      <c r="AC167" s="2"/>
      <c r="AD167" s="2"/>
      <c r="AE167" s="2"/>
      <c r="AF167" s="2"/>
      <c r="AG167" s="2"/>
      <c r="AH167" s="2"/>
    </row>
    <row r="168" ht="12.75" customHeight="1">
      <c r="A168" s="1"/>
      <c r="B168" s="2"/>
      <c r="C168" s="2"/>
      <c r="D168" s="3"/>
      <c r="E168" s="2"/>
      <c r="F168" s="1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2"/>
      <c r="AA168" s="2"/>
      <c r="AB168" s="2"/>
      <c r="AC168" s="2"/>
      <c r="AD168" s="2"/>
      <c r="AE168" s="2"/>
      <c r="AF168" s="2"/>
      <c r="AG168" s="2"/>
      <c r="AH168" s="2"/>
    </row>
    <row r="169" ht="12.75" customHeight="1">
      <c r="A169" s="1"/>
      <c r="B169" s="2"/>
      <c r="C169" s="2"/>
      <c r="D169" s="3"/>
      <c r="E169" s="2"/>
      <c r="F169" s="1"/>
      <c r="G169" s="4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2"/>
      <c r="AA169" s="2"/>
      <c r="AB169" s="2"/>
      <c r="AC169" s="2"/>
      <c r="AD169" s="2"/>
      <c r="AE169" s="2"/>
      <c r="AF169" s="2"/>
      <c r="AG169" s="2"/>
      <c r="AH169" s="2"/>
    </row>
    <row r="170" ht="12.75" customHeight="1">
      <c r="A170" s="1"/>
      <c r="B170" s="2"/>
      <c r="C170" s="2"/>
      <c r="D170" s="3"/>
      <c r="E170" s="2"/>
      <c r="F170" s="1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2"/>
      <c r="AA170" s="2"/>
      <c r="AB170" s="2"/>
      <c r="AC170" s="2"/>
      <c r="AD170" s="2"/>
      <c r="AE170" s="2"/>
      <c r="AF170" s="2"/>
      <c r="AG170" s="2"/>
      <c r="AH170" s="2"/>
    </row>
    <row r="171" ht="12.75" customHeight="1">
      <c r="A171" s="1"/>
      <c r="B171" s="2"/>
      <c r="C171" s="2"/>
      <c r="D171" s="3"/>
      <c r="E171" s="2"/>
      <c r="F171" s="1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2"/>
      <c r="AA171" s="2"/>
      <c r="AB171" s="2"/>
      <c r="AC171" s="2"/>
      <c r="AD171" s="2"/>
      <c r="AE171" s="2"/>
      <c r="AF171" s="2"/>
      <c r="AG171" s="2"/>
      <c r="AH171" s="2"/>
    </row>
    <row r="172" ht="12.75" customHeight="1">
      <c r="A172" s="1"/>
      <c r="B172" s="2"/>
      <c r="C172" s="2"/>
      <c r="D172" s="3"/>
      <c r="E172" s="2"/>
      <c r="F172" s="1"/>
      <c r="G172" s="4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2"/>
      <c r="AA172" s="2"/>
      <c r="AB172" s="2"/>
      <c r="AC172" s="2"/>
      <c r="AD172" s="2"/>
      <c r="AE172" s="2"/>
      <c r="AF172" s="2"/>
      <c r="AG172" s="2"/>
      <c r="AH172" s="2"/>
    </row>
    <row r="173" ht="12.75" customHeight="1">
      <c r="A173" s="1"/>
      <c r="B173" s="2"/>
      <c r="C173" s="2"/>
      <c r="D173" s="3"/>
      <c r="E173" s="2"/>
      <c r="F173" s="1"/>
      <c r="G173" s="4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2"/>
      <c r="AA173" s="2"/>
      <c r="AB173" s="2"/>
      <c r="AC173" s="2"/>
      <c r="AD173" s="2"/>
      <c r="AE173" s="2"/>
      <c r="AF173" s="2"/>
      <c r="AG173" s="2"/>
      <c r="AH173" s="2"/>
    </row>
    <row r="174" ht="12.75" customHeight="1">
      <c r="A174" s="1"/>
      <c r="B174" s="2"/>
      <c r="C174" s="2"/>
      <c r="D174" s="3"/>
      <c r="E174" s="2"/>
      <c r="F174" s="1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2"/>
      <c r="AA174" s="2"/>
      <c r="AB174" s="2"/>
      <c r="AC174" s="2"/>
      <c r="AD174" s="2"/>
      <c r="AE174" s="2"/>
      <c r="AF174" s="2"/>
      <c r="AG174" s="2"/>
      <c r="AH174" s="2"/>
    </row>
    <row r="175" ht="12.75" customHeight="1">
      <c r="A175" s="1"/>
      <c r="B175" s="2"/>
      <c r="C175" s="2"/>
      <c r="D175" s="3"/>
      <c r="E175" s="2"/>
      <c r="F175" s="1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2"/>
      <c r="AA175" s="2"/>
      <c r="AB175" s="2"/>
      <c r="AC175" s="2"/>
      <c r="AD175" s="2"/>
      <c r="AE175" s="2"/>
      <c r="AF175" s="2"/>
      <c r="AG175" s="2"/>
      <c r="AH175" s="2"/>
    </row>
    <row r="176" ht="12.75" customHeight="1">
      <c r="A176" s="1"/>
      <c r="B176" s="2"/>
      <c r="C176" s="2"/>
      <c r="D176" s="3"/>
      <c r="E176" s="2"/>
      <c r="F176" s="1"/>
      <c r="G176" s="4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2"/>
      <c r="AA176" s="2"/>
      <c r="AB176" s="2"/>
      <c r="AC176" s="2"/>
      <c r="AD176" s="2"/>
      <c r="AE176" s="2"/>
      <c r="AF176" s="2"/>
      <c r="AG176" s="2"/>
      <c r="AH176" s="2"/>
    </row>
    <row r="177" ht="12.75" customHeight="1">
      <c r="A177" s="1"/>
      <c r="B177" s="2"/>
      <c r="C177" s="2"/>
      <c r="D177" s="3"/>
      <c r="E177" s="2"/>
      <c r="F177" s="1"/>
      <c r="G177" s="4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2"/>
      <c r="AA177" s="2"/>
      <c r="AB177" s="2"/>
      <c r="AC177" s="2"/>
      <c r="AD177" s="2"/>
      <c r="AE177" s="2"/>
      <c r="AF177" s="2"/>
      <c r="AG177" s="2"/>
      <c r="AH177" s="2"/>
    </row>
    <row r="178" ht="12.75" customHeight="1">
      <c r="A178" s="1"/>
      <c r="B178" s="2"/>
      <c r="C178" s="2"/>
      <c r="D178" s="3"/>
      <c r="E178" s="2"/>
      <c r="F178" s="1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2"/>
      <c r="AA178" s="2"/>
      <c r="AB178" s="2"/>
      <c r="AC178" s="2"/>
      <c r="AD178" s="2"/>
      <c r="AE178" s="2"/>
      <c r="AF178" s="2"/>
      <c r="AG178" s="2"/>
      <c r="AH178" s="2"/>
    </row>
    <row r="179" ht="12.75" customHeight="1">
      <c r="A179" s="1"/>
      <c r="B179" s="2"/>
      <c r="C179" s="2"/>
      <c r="D179" s="3"/>
      <c r="E179" s="2"/>
      <c r="F179" s="1"/>
      <c r="G179" s="4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2"/>
      <c r="AA179" s="2"/>
      <c r="AB179" s="2"/>
      <c r="AC179" s="2"/>
      <c r="AD179" s="2"/>
      <c r="AE179" s="2"/>
      <c r="AF179" s="2"/>
      <c r="AG179" s="2"/>
      <c r="AH179" s="2"/>
    </row>
    <row r="180" ht="12.75" customHeight="1">
      <c r="A180" s="1"/>
      <c r="B180" s="2"/>
      <c r="C180" s="2"/>
      <c r="D180" s="3"/>
      <c r="E180" s="2"/>
      <c r="F180" s="1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2"/>
      <c r="AA180" s="2"/>
      <c r="AB180" s="2"/>
      <c r="AC180" s="2"/>
      <c r="AD180" s="2"/>
      <c r="AE180" s="2"/>
      <c r="AF180" s="2"/>
      <c r="AG180" s="2"/>
      <c r="AH180" s="2"/>
    </row>
    <row r="181" ht="12.75" customHeight="1">
      <c r="A181" s="1"/>
      <c r="B181" s="2"/>
      <c r="C181" s="2"/>
      <c r="D181" s="3"/>
      <c r="E181" s="2"/>
      <c r="F181" s="1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2"/>
      <c r="AA181" s="2"/>
      <c r="AB181" s="2"/>
      <c r="AC181" s="2"/>
      <c r="AD181" s="2"/>
      <c r="AE181" s="2"/>
      <c r="AF181" s="2"/>
      <c r="AG181" s="2"/>
      <c r="AH181" s="2"/>
    </row>
    <row r="182" ht="12.75" customHeight="1">
      <c r="A182" s="1"/>
      <c r="B182" s="2"/>
      <c r="C182" s="2"/>
      <c r="D182" s="3"/>
      <c r="E182" s="2"/>
      <c r="F182" s="1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2"/>
      <c r="AA182" s="2"/>
      <c r="AB182" s="2"/>
      <c r="AC182" s="2"/>
      <c r="AD182" s="2"/>
      <c r="AE182" s="2"/>
      <c r="AF182" s="2"/>
      <c r="AG182" s="2"/>
      <c r="AH182" s="2"/>
    </row>
    <row r="183" ht="12.75" customHeight="1">
      <c r="A183" s="1"/>
      <c r="B183" s="2"/>
      <c r="C183" s="2"/>
      <c r="D183" s="3"/>
      <c r="E183" s="2"/>
      <c r="F183" s="1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2"/>
      <c r="AA183" s="2"/>
      <c r="AB183" s="2"/>
      <c r="AC183" s="2"/>
      <c r="AD183" s="2"/>
      <c r="AE183" s="2"/>
      <c r="AF183" s="2"/>
      <c r="AG183" s="2"/>
      <c r="AH183" s="2"/>
    </row>
    <row r="184" ht="12.75" customHeight="1">
      <c r="A184" s="1"/>
      <c r="B184" s="2"/>
      <c r="C184" s="2"/>
      <c r="D184" s="3"/>
      <c r="E184" s="2"/>
      <c r="F184" s="1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2"/>
      <c r="AA184" s="2"/>
      <c r="AB184" s="2"/>
      <c r="AC184" s="2"/>
      <c r="AD184" s="2"/>
      <c r="AE184" s="2"/>
      <c r="AF184" s="2"/>
      <c r="AG184" s="2"/>
      <c r="AH184" s="2"/>
    </row>
    <row r="185" ht="12.75" customHeight="1">
      <c r="A185" s="1"/>
      <c r="B185" s="2"/>
      <c r="C185" s="2"/>
      <c r="D185" s="3"/>
      <c r="E185" s="2"/>
      <c r="F185" s="1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2"/>
      <c r="AA185" s="2"/>
      <c r="AB185" s="2"/>
      <c r="AC185" s="2"/>
      <c r="AD185" s="2"/>
      <c r="AE185" s="2"/>
      <c r="AF185" s="2"/>
      <c r="AG185" s="2"/>
      <c r="AH185" s="2"/>
    </row>
    <row r="186" ht="12.75" customHeight="1">
      <c r="A186" s="1"/>
      <c r="B186" s="2"/>
      <c r="C186" s="2"/>
      <c r="D186" s="3"/>
      <c r="E186" s="2"/>
      <c r="F186" s="1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2"/>
      <c r="AA186" s="2"/>
      <c r="AB186" s="2"/>
      <c r="AC186" s="2"/>
      <c r="AD186" s="2"/>
      <c r="AE186" s="2"/>
      <c r="AF186" s="2"/>
      <c r="AG186" s="2"/>
      <c r="AH186" s="2"/>
    </row>
    <row r="187" ht="12.75" customHeight="1">
      <c r="A187" s="1"/>
      <c r="B187" s="2"/>
      <c r="C187" s="2"/>
      <c r="D187" s="3"/>
      <c r="E187" s="2"/>
      <c r="F187" s="1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2"/>
      <c r="AA187" s="2"/>
      <c r="AB187" s="2"/>
      <c r="AC187" s="2"/>
      <c r="AD187" s="2"/>
      <c r="AE187" s="2"/>
      <c r="AF187" s="2"/>
      <c r="AG187" s="2"/>
      <c r="AH187" s="2"/>
    </row>
    <row r="188" ht="12.75" customHeight="1">
      <c r="A188" s="1"/>
      <c r="B188" s="2"/>
      <c r="C188" s="2"/>
      <c r="D188" s="3"/>
      <c r="E188" s="2"/>
      <c r="F188" s="1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2"/>
      <c r="AA188" s="2"/>
      <c r="AB188" s="2"/>
      <c r="AC188" s="2"/>
      <c r="AD188" s="2"/>
      <c r="AE188" s="2"/>
      <c r="AF188" s="2"/>
      <c r="AG188" s="2"/>
      <c r="AH188" s="2"/>
    </row>
    <row r="189" ht="12.75" customHeight="1">
      <c r="A189" s="1"/>
      <c r="B189" s="2"/>
      <c r="C189" s="2"/>
      <c r="D189" s="3"/>
      <c r="E189" s="2"/>
      <c r="F189" s="1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2"/>
      <c r="AA189" s="2"/>
      <c r="AB189" s="2"/>
      <c r="AC189" s="2"/>
      <c r="AD189" s="2"/>
      <c r="AE189" s="2"/>
      <c r="AF189" s="2"/>
      <c r="AG189" s="2"/>
      <c r="AH189" s="2"/>
    </row>
    <row r="190" ht="12.75" customHeight="1">
      <c r="A190" s="1"/>
      <c r="B190" s="2"/>
      <c r="C190" s="2"/>
      <c r="D190" s="3"/>
      <c r="E190" s="2"/>
      <c r="F190" s="1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2"/>
      <c r="AA190" s="2"/>
      <c r="AB190" s="2"/>
      <c r="AC190" s="2"/>
      <c r="AD190" s="2"/>
      <c r="AE190" s="2"/>
      <c r="AF190" s="2"/>
      <c r="AG190" s="2"/>
      <c r="AH190" s="2"/>
    </row>
    <row r="191" ht="12.75" customHeight="1">
      <c r="A191" s="1"/>
      <c r="B191" s="2"/>
      <c r="C191" s="2"/>
      <c r="D191" s="3"/>
      <c r="E191" s="2"/>
      <c r="F191" s="1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2"/>
      <c r="AA191" s="2"/>
      <c r="AB191" s="2"/>
      <c r="AC191" s="2"/>
      <c r="AD191" s="2"/>
      <c r="AE191" s="2"/>
      <c r="AF191" s="2"/>
      <c r="AG191" s="2"/>
      <c r="AH191" s="2"/>
    </row>
    <row r="192" ht="12.75" customHeight="1">
      <c r="A192" s="1"/>
      <c r="B192" s="2"/>
      <c r="C192" s="2"/>
      <c r="D192" s="3"/>
      <c r="E192" s="2"/>
      <c r="F192" s="1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2"/>
      <c r="AA192" s="2"/>
      <c r="AB192" s="2"/>
      <c r="AC192" s="2"/>
      <c r="AD192" s="2"/>
      <c r="AE192" s="2"/>
      <c r="AF192" s="2"/>
      <c r="AG192" s="2"/>
      <c r="AH192" s="2"/>
    </row>
    <row r="193" ht="12.75" customHeight="1">
      <c r="A193" s="1"/>
      <c r="B193" s="2"/>
      <c r="C193" s="2"/>
      <c r="D193" s="3"/>
      <c r="E193" s="2"/>
      <c r="F193" s="1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2"/>
      <c r="AA193" s="2"/>
      <c r="AB193" s="2"/>
      <c r="AC193" s="2"/>
      <c r="AD193" s="2"/>
      <c r="AE193" s="2"/>
      <c r="AF193" s="2"/>
      <c r="AG193" s="2"/>
      <c r="AH193" s="2"/>
    </row>
    <row r="194" ht="12.75" customHeight="1">
      <c r="A194" s="1"/>
      <c r="B194" s="2"/>
      <c r="C194" s="2"/>
      <c r="D194" s="3"/>
      <c r="E194" s="2"/>
      <c r="F194" s="1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2"/>
      <c r="AA194" s="2"/>
      <c r="AB194" s="2"/>
      <c r="AC194" s="2"/>
      <c r="AD194" s="2"/>
      <c r="AE194" s="2"/>
      <c r="AF194" s="2"/>
      <c r="AG194" s="2"/>
      <c r="AH194" s="2"/>
    </row>
    <row r="195" ht="12.75" customHeight="1">
      <c r="A195" s="1"/>
      <c r="B195" s="2"/>
      <c r="C195" s="2"/>
      <c r="D195" s="3"/>
      <c r="E195" s="2"/>
      <c r="F195" s="1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2"/>
      <c r="AA195" s="2"/>
      <c r="AB195" s="2"/>
      <c r="AC195" s="2"/>
      <c r="AD195" s="2"/>
      <c r="AE195" s="2"/>
      <c r="AF195" s="2"/>
      <c r="AG195" s="2"/>
      <c r="AH195" s="2"/>
    </row>
    <row r="196" ht="12.75" customHeight="1">
      <c r="A196" s="1"/>
      <c r="B196" s="2"/>
      <c r="C196" s="2"/>
      <c r="D196" s="3"/>
      <c r="E196" s="2"/>
      <c r="F196" s="1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2"/>
      <c r="AA196" s="2"/>
      <c r="AB196" s="2"/>
      <c r="AC196" s="2"/>
      <c r="AD196" s="2"/>
      <c r="AE196" s="2"/>
      <c r="AF196" s="2"/>
      <c r="AG196" s="2"/>
      <c r="AH196" s="2"/>
    </row>
    <row r="197" ht="12.75" customHeight="1">
      <c r="A197" s="1"/>
      <c r="B197" s="2"/>
      <c r="C197" s="2"/>
      <c r="D197" s="3"/>
      <c r="E197" s="2"/>
      <c r="F197" s="1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2"/>
      <c r="AA197" s="2"/>
      <c r="AB197" s="2"/>
      <c r="AC197" s="2"/>
      <c r="AD197" s="2"/>
      <c r="AE197" s="2"/>
      <c r="AF197" s="2"/>
      <c r="AG197" s="2"/>
      <c r="AH197" s="2"/>
    </row>
    <row r="198" ht="12.75" customHeight="1">
      <c r="A198" s="1"/>
      <c r="B198" s="2"/>
      <c r="C198" s="2"/>
      <c r="D198" s="3"/>
      <c r="E198" s="2"/>
      <c r="F198" s="1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2"/>
      <c r="AA198" s="2"/>
      <c r="AB198" s="2"/>
      <c r="AC198" s="2"/>
      <c r="AD198" s="2"/>
      <c r="AE198" s="2"/>
      <c r="AF198" s="2"/>
      <c r="AG198" s="2"/>
      <c r="AH198" s="2"/>
    </row>
    <row r="199" ht="12.75" customHeight="1">
      <c r="A199" s="1"/>
      <c r="B199" s="2"/>
      <c r="C199" s="2"/>
      <c r="D199" s="3"/>
      <c r="E199" s="2"/>
      <c r="F199" s="1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2"/>
      <c r="AA199" s="2"/>
      <c r="AB199" s="2"/>
      <c r="AC199" s="2"/>
      <c r="AD199" s="2"/>
      <c r="AE199" s="2"/>
      <c r="AF199" s="2"/>
      <c r="AG199" s="2"/>
      <c r="AH199" s="2"/>
    </row>
    <row r="200" ht="12.75" customHeight="1">
      <c r="A200" s="1"/>
      <c r="B200" s="2"/>
      <c r="C200" s="2"/>
      <c r="D200" s="3"/>
      <c r="E200" s="2"/>
      <c r="F200" s="1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2"/>
      <c r="AA200" s="2"/>
      <c r="AB200" s="2"/>
      <c r="AC200" s="2"/>
      <c r="AD200" s="2"/>
      <c r="AE200" s="2"/>
      <c r="AF200" s="2"/>
      <c r="AG200" s="2"/>
      <c r="AH200" s="2"/>
    </row>
    <row r="201" ht="12.75" customHeight="1">
      <c r="A201" s="1"/>
      <c r="B201" s="2"/>
      <c r="C201" s="2"/>
      <c r="D201" s="3"/>
      <c r="E201" s="2"/>
      <c r="F201" s="1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2"/>
      <c r="AA201" s="2"/>
      <c r="AB201" s="2"/>
      <c r="AC201" s="2"/>
      <c r="AD201" s="2"/>
      <c r="AE201" s="2"/>
      <c r="AF201" s="2"/>
      <c r="AG201" s="2"/>
      <c r="AH201" s="2"/>
    </row>
    <row r="202" ht="12.75" customHeight="1">
      <c r="A202" s="1"/>
      <c r="B202" s="2"/>
      <c r="C202" s="2"/>
      <c r="D202" s="3"/>
      <c r="E202" s="2"/>
      <c r="F202" s="1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2"/>
      <c r="AA202" s="2"/>
      <c r="AB202" s="2"/>
      <c r="AC202" s="2"/>
      <c r="AD202" s="2"/>
      <c r="AE202" s="2"/>
      <c r="AF202" s="2"/>
      <c r="AG202" s="2"/>
      <c r="AH202" s="2"/>
    </row>
    <row r="203" ht="12.75" customHeight="1">
      <c r="A203" s="1"/>
      <c r="B203" s="2"/>
      <c r="C203" s="2"/>
      <c r="D203" s="3"/>
      <c r="E203" s="2"/>
      <c r="F203" s="1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2"/>
      <c r="AA203" s="2"/>
      <c r="AB203" s="2"/>
      <c r="AC203" s="2"/>
      <c r="AD203" s="2"/>
      <c r="AE203" s="2"/>
      <c r="AF203" s="2"/>
      <c r="AG203" s="2"/>
      <c r="AH203" s="2"/>
    </row>
    <row r="204" ht="12.75" customHeight="1">
      <c r="A204" s="1"/>
      <c r="B204" s="2"/>
      <c r="C204" s="2"/>
      <c r="D204" s="3"/>
      <c r="E204" s="2"/>
      <c r="F204" s="1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2"/>
      <c r="AA204" s="2"/>
      <c r="AB204" s="2"/>
      <c r="AC204" s="2"/>
      <c r="AD204" s="2"/>
      <c r="AE204" s="2"/>
      <c r="AF204" s="2"/>
      <c r="AG204" s="2"/>
      <c r="AH204" s="2"/>
    </row>
    <row r="205" ht="12.75" customHeight="1">
      <c r="A205" s="1"/>
      <c r="B205" s="2"/>
      <c r="C205" s="2"/>
      <c r="D205" s="3"/>
      <c r="E205" s="2"/>
      <c r="F205" s="1"/>
      <c r="G205" s="4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2"/>
      <c r="AA205" s="2"/>
      <c r="AB205" s="2"/>
      <c r="AC205" s="2"/>
      <c r="AD205" s="2"/>
      <c r="AE205" s="2"/>
      <c r="AF205" s="2"/>
      <c r="AG205" s="2"/>
      <c r="AH205" s="2"/>
    </row>
    <row r="206" ht="12.75" customHeight="1">
      <c r="A206" s="1"/>
      <c r="B206" s="2"/>
      <c r="C206" s="2"/>
      <c r="D206" s="3"/>
      <c r="E206" s="2"/>
      <c r="F206" s="1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2"/>
      <c r="AA206" s="2"/>
      <c r="AB206" s="2"/>
      <c r="AC206" s="2"/>
      <c r="AD206" s="2"/>
      <c r="AE206" s="2"/>
      <c r="AF206" s="2"/>
      <c r="AG206" s="2"/>
      <c r="AH206" s="2"/>
    </row>
    <row r="207" ht="12.75" customHeight="1">
      <c r="A207" s="1"/>
      <c r="B207" s="2"/>
      <c r="C207" s="2"/>
      <c r="D207" s="3"/>
      <c r="E207" s="2"/>
      <c r="F207" s="1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2"/>
      <c r="AA207" s="2"/>
      <c r="AB207" s="2"/>
      <c r="AC207" s="2"/>
      <c r="AD207" s="2"/>
      <c r="AE207" s="2"/>
      <c r="AF207" s="2"/>
      <c r="AG207" s="2"/>
      <c r="AH207" s="2"/>
    </row>
    <row r="208" ht="12.75" customHeight="1">
      <c r="A208" s="1"/>
      <c r="B208" s="2"/>
      <c r="C208" s="2"/>
      <c r="D208" s="3"/>
      <c r="E208" s="2"/>
      <c r="F208" s="1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2"/>
      <c r="AA208" s="2"/>
      <c r="AB208" s="2"/>
      <c r="AC208" s="2"/>
      <c r="AD208" s="2"/>
      <c r="AE208" s="2"/>
      <c r="AF208" s="2"/>
      <c r="AG208" s="2"/>
      <c r="AH208" s="2"/>
    </row>
    <row r="209" ht="12.75" customHeight="1">
      <c r="A209" s="1"/>
      <c r="B209" s="2"/>
      <c r="C209" s="2"/>
      <c r="D209" s="3"/>
      <c r="E209" s="2"/>
      <c r="F209" s="1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2"/>
      <c r="AA209" s="2"/>
      <c r="AB209" s="2"/>
      <c r="AC209" s="2"/>
      <c r="AD209" s="2"/>
      <c r="AE209" s="2"/>
      <c r="AF209" s="2"/>
      <c r="AG209" s="2"/>
      <c r="AH209" s="2"/>
    </row>
    <row r="210" ht="12.75" customHeight="1">
      <c r="A210" s="1"/>
      <c r="B210" s="2"/>
      <c r="C210" s="2"/>
      <c r="D210" s="3"/>
      <c r="E210" s="2"/>
      <c r="F210" s="1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2"/>
      <c r="AA210" s="2"/>
      <c r="AB210" s="2"/>
      <c r="AC210" s="2"/>
      <c r="AD210" s="2"/>
      <c r="AE210" s="2"/>
      <c r="AF210" s="2"/>
      <c r="AG210" s="2"/>
      <c r="AH210" s="2"/>
    </row>
    <row r="211" ht="12.75" customHeight="1">
      <c r="A211" s="1"/>
      <c r="B211" s="2"/>
      <c r="C211" s="2"/>
      <c r="D211" s="3"/>
      <c r="E211" s="2"/>
      <c r="F211" s="1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2"/>
      <c r="AA211" s="2"/>
      <c r="AB211" s="2"/>
      <c r="AC211" s="2"/>
      <c r="AD211" s="2"/>
      <c r="AE211" s="2"/>
      <c r="AF211" s="2"/>
      <c r="AG211" s="2"/>
      <c r="AH211" s="2"/>
    </row>
    <row r="212" ht="12.75" customHeight="1">
      <c r="A212" s="1"/>
      <c r="B212" s="2"/>
      <c r="C212" s="2"/>
      <c r="D212" s="3"/>
      <c r="E212" s="2"/>
      <c r="F212" s="1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2"/>
      <c r="AA212" s="2"/>
      <c r="AB212" s="2"/>
      <c r="AC212" s="2"/>
      <c r="AD212" s="2"/>
      <c r="AE212" s="2"/>
      <c r="AF212" s="2"/>
      <c r="AG212" s="2"/>
      <c r="AH212" s="2"/>
    </row>
    <row r="213" ht="12.75" customHeight="1">
      <c r="A213" s="1"/>
      <c r="B213" s="2"/>
      <c r="C213" s="2"/>
      <c r="D213" s="3"/>
      <c r="E213" s="2"/>
      <c r="F213" s="1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2"/>
      <c r="AA213" s="2"/>
      <c r="AB213" s="2"/>
      <c r="AC213" s="2"/>
      <c r="AD213" s="2"/>
      <c r="AE213" s="2"/>
      <c r="AF213" s="2"/>
      <c r="AG213" s="2"/>
      <c r="AH213" s="2"/>
    </row>
    <row r="214" ht="12.75" customHeight="1">
      <c r="A214" s="1"/>
      <c r="B214" s="2"/>
      <c r="C214" s="2"/>
      <c r="D214" s="3"/>
      <c r="E214" s="2"/>
      <c r="F214" s="1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2"/>
      <c r="AA214" s="2"/>
      <c r="AB214" s="2"/>
      <c r="AC214" s="2"/>
      <c r="AD214" s="2"/>
      <c r="AE214" s="2"/>
      <c r="AF214" s="2"/>
      <c r="AG214" s="2"/>
      <c r="AH214" s="2"/>
    </row>
    <row r="215" ht="12.75" customHeight="1">
      <c r="A215" s="1"/>
      <c r="B215" s="2"/>
      <c r="C215" s="2"/>
      <c r="D215" s="3"/>
      <c r="E215" s="2"/>
      <c r="F215" s="1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2"/>
      <c r="AA215" s="2"/>
      <c r="AB215" s="2"/>
      <c r="AC215" s="2"/>
      <c r="AD215" s="2"/>
      <c r="AE215" s="2"/>
      <c r="AF215" s="2"/>
      <c r="AG215" s="2"/>
      <c r="AH215" s="2"/>
    </row>
    <row r="216" ht="12.75" customHeight="1">
      <c r="A216" s="1"/>
      <c r="B216" s="2"/>
      <c r="C216" s="2"/>
      <c r="D216" s="3"/>
      <c r="E216" s="2"/>
      <c r="F216" s="1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2"/>
      <c r="AA216" s="2"/>
      <c r="AB216" s="2"/>
      <c r="AC216" s="2"/>
      <c r="AD216" s="2"/>
      <c r="AE216" s="2"/>
      <c r="AF216" s="2"/>
      <c r="AG216" s="2"/>
      <c r="AH216" s="2"/>
    </row>
    <row r="217" ht="12.75" customHeight="1">
      <c r="A217" s="1"/>
      <c r="B217" s="2"/>
      <c r="C217" s="2"/>
      <c r="D217" s="3"/>
      <c r="E217" s="2"/>
      <c r="F217" s="1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2"/>
      <c r="AA217" s="2"/>
      <c r="AB217" s="2"/>
      <c r="AC217" s="2"/>
      <c r="AD217" s="2"/>
      <c r="AE217" s="2"/>
      <c r="AF217" s="2"/>
      <c r="AG217" s="2"/>
      <c r="AH217" s="2"/>
    </row>
    <row r="218" ht="12.75" customHeight="1">
      <c r="A218" s="1"/>
      <c r="B218" s="2"/>
      <c r="C218" s="2"/>
      <c r="D218" s="3"/>
      <c r="E218" s="2"/>
      <c r="F218" s="1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2"/>
      <c r="AA218" s="2"/>
      <c r="AB218" s="2"/>
      <c r="AC218" s="2"/>
      <c r="AD218" s="2"/>
      <c r="AE218" s="2"/>
      <c r="AF218" s="2"/>
      <c r="AG218" s="2"/>
      <c r="AH218" s="2"/>
    </row>
    <row r="219" ht="12.75" customHeight="1">
      <c r="A219" s="1"/>
      <c r="B219" s="2"/>
      <c r="C219" s="2"/>
      <c r="D219" s="3"/>
      <c r="E219" s="2"/>
      <c r="F219" s="1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2"/>
      <c r="AA219" s="2"/>
      <c r="AB219" s="2"/>
      <c r="AC219" s="2"/>
      <c r="AD219" s="2"/>
      <c r="AE219" s="2"/>
      <c r="AF219" s="2"/>
      <c r="AG219" s="2"/>
      <c r="AH219" s="2"/>
    </row>
    <row r="220" ht="12.75" customHeight="1">
      <c r="A220" s="1"/>
      <c r="B220" s="2"/>
      <c r="C220" s="2"/>
      <c r="D220" s="3"/>
      <c r="E220" s="2"/>
      <c r="F220" s="1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2"/>
      <c r="AA220" s="2"/>
      <c r="AB220" s="2"/>
      <c r="AC220" s="2"/>
      <c r="AD220" s="2"/>
      <c r="AE220" s="2"/>
      <c r="AF220" s="2"/>
      <c r="AG220" s="2"/>
      <c r="AH220" s="2"/>
    </row>
    <row r="221" ht="12.75" customHeight="1">
      <c r="A221" s="1"/>
      <c r="B221" s="2"/>
      <c r="C221" s="2"/>
      <c r="D221" s="3"/>
      <c r="E221" s="2"/>
      <c r="F221" s="1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2"/>
      <c r="AA221" s="2"/>
      <c r="AB221" s="2"/>
      <c r="AC221" s="2"/>
      <c r="AD221" s="2"/>
      <c r="AE221" s="2"/>
      <c r="AF221" s="2"/>
      <c r="AG221" s="2"/>
      <c r="AH221" s="2"/>
    </row>
    <row r="222" ht="12.75" customHeight="1">
      <c r="A222" s="1"/>
      <c r="B222" s="2"/>
      <c r="C222" s="2"/>
      <c r="D222" s="3"/>
      <c r="E222" s="2"/>
      <c r="F222" s="1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2"/>
      <c r="AA222" s="2"/>
      <c r="AB222" s="2"/>
      <c r="AC222" s="2"/>
      <c r="AD222" s="2"/>
      <c r="AE222" s="2"/>
      <c r="AF222" s="2"/>
      <c r="AG222" s="2"/>
      <c r="AH222" s="2"/>
    </row>
    <row r="223" ht="12.75" customHeight="1">
      <c r="A223" s="1"/>
      <c r="B223" s="2"/>
      <c r="C223" s="2"/>
      <c r="D223" s="3"/>
      <c r="E223" s="2"/>
      <c r="F223" s="1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2"/>
      <c r="AA223" s="2"/>
      <c r="AB223" s="2"/>
      <c r="AC223" s="2"/>
      <c r="AD223" s="2"/>
      <c r="AE223" s="2"/>
      <c r="AF223" s="2"/>
      <c r="AG223" s="2"/>
      <c r="AH223" s="2"/>
    </row>
    <row r="224" ht="12.75" customHeight="1">
      <c r="A224" s="1"/>
      <c r="B224" s="2"/>
      <c r="C224" s="2"/>
      <c r="D224" s="3"/>
      <c r="E224" s="2"/>
      <c r="F224" s="1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2"/>
      <c r="AA224" s="2"/>
      <c r="AB224" s="2"/>
      <c r="AC224" s="2"/>
      <c r="AD224" s="2"/>
      <c r="AE224" s="2"/>
      <c r="AF224" s="2"/>
      <c r="AG224" s="2"/>
      <c r="AH224" s="2"/>
    </row>
    <row r="225" ht="12.75" customHeight="1">
      <c r="A225" s="1"/>
      <c r="B225" s="2"/>
      <c r="C225" s="2"/>
      <c r="D225" s="3"/>
      <c r="E225" s="2"/>
      <c r="F225" s="1"/>
      <c r="G225" s="4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2"/>
      <c r="AA225" s="2"/>
      <c r="AB225" s="2"/>
      <c r="AC225" s="2"/>
      <c r="AD225" s="2"/>
      <c r="AE225" s="2"/>
      <c r="AF225" s="2"/>
      <c r="AG225" s="2"/>
      <c r="AH225" s="2"/>
    </row>
    <row r="226" ht="12.75" customHeight="1">
      <c r="A226" s="1"/>
      <c r="B226" s="2"/>
      <c r="C226" s="2"/>
      <c r="D226" s="3"/>
      <c r="E226" s="2"/>
      <c r="F226" s="1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2"/>
      <c r="AA226" s="2"/>
      <c r="AB226" s="2"/>
      <c r="AC226" s="2"/>
      <c r="AD226" s="2"/>
      <c r="AE226" s="2"/>
      <c r="AF226" s="2"/>
      <c r="AG226" s="2"/>
      <c r="AH226" s="2"/>
    </row>
    <row r="227" ht="12.75" customHeight="1">
      <c r="A227" s="1"/>
      <c r="B227" s="2"/>
      <c r="C227" s="2"/>
      <c r="D227" s="3"/>
      <c r="E227" s="2"/>
      <c r="F227" s="1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2"/>
      <c r="AA227" s="2"/>
      <c r="AB227" s="2"/>
      <c r="AC227" s="2"/>
      <c r="AD227" s="2"/>
      <c r="AE227" s="2"/>
      <c r="AF227" s="2"/>
      <c r="AG227" s="2"/>
      <c r="AH227" s="2"/>
    </row>
    <row r="228" ht="12.75" customHeight="1">
      <c r="A228" s="1"/>
      <c r="B228" s="2"/>
      <c r="C228" s="2"/>
      <c r="D228" s="3"/>
      <c r="E228" s="2"/>
      <c r="F228" s="1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2"/>
      <c r="AA228" s="2"/>
      <c r="AB228" s="2"/>
      <c r="AC228" s="2"/>
      <c r="AD228" s="2"/>
      <c r="AE228" s="2"/>
      <c r="AF228" s="2"/>
      <c r="AG228" s="2"/>
      <c r="AH228" s="2"/>
    </row>
    <row r="229" ht="12.75" customHeight="1">
      <c r="A229" s="1"/>
      <c r="B229" s="2"/>
      <c r="C229" s="2"/>
      <c r="D229" s="3"/>
      <c r="E229" s="2"/>
      <c r="F229" s="1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2"/>
      <c r="AA229" s="2"/>
      <c r="AB229" s="2"/>
      <c r="AC229" s="2"/>
      <c r="AD229" s="2"/>
      <c r="AE229" s="2"/>
      <c r="AF229" s="2"/>
      <c r="AG229" s="2"/>
      <c r="AH229" s="2"/>
    </row>
    <row r="230" ht="12.75" customHeight="1">
      <c r="A230" s="1"/>
      <c r="B230" s="2"/>
      <c r="C230" s="2"/>
      <c r="D230" s="3"/>
      <c r="E230" s="2"/>
      <c r="F230" s="1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2"/>
      <c r="AA230" s="2"/>
      <c r="AB230" s="2"/>
      <c r="AC230" s="2"/>
      <c r="AD230" s="2"/>
      <c r="AE230" s="2"/>
      <c r="AF230" s="2"/>
      <c r="AG230" s="2"/>
      <c r="AH230" s="2"/>
    </row>
    <row r="231" ht="12.75" customHeight="1">
      <c r="A231" s="1"/>
      <c r="B231" s="2"/>
      <c r="C231" s="2"/>
      <c r="D231" s="3"/>
      <c r="E231" s="2"/>
      <c r="F231" s="1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2"/>
      <c r="AA231" s="2"/>
      <c r="AB231" s="2"/>
      <c r="AC231" s="2"/>
      <c r="AD231" s="2"/>
      <c r="AE231" s="2"/>
      <c r="AF231" s="2"/>
      <c r="AG231" s="2"/>
      <c r="AH231" s="2"/>
    </row>
    <row r="232" ht="12.75" customHeight="1">
      <c r="A232" s="1"/>
      <c r="B232" s="2"/>
      <c r="C232" s="2"/>
      <c r="D232" s="3"/>
      <c r="E232" s="2"/>
      <c r="F232" s="1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2"/>
      <c r="AA232" s="2"/>
      <c r="AB232" s="2"/>
      <c r="AC232" s="2"/>
      <c r="AD232" s="2"/>
      <c r="AE232" s="2"/>
      <c r="AF232" s="2"/>
      <c r="AG232" s="2"/>
      <c r="AH232" s="2"/>
    </row>
    <row r="233" ht="12.75" customHeight="1">
      <c r="A233" s="1"/>
      <c r="B233" s="2"/>
      <c r="C233" s="2"/>
      <c r="D233" s="3"/>
      <c r="E233" s="2"/>
      <c r="F233" s="1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2"/>
      <c r="AA233" s="2"/>
      <c r="AB233" s="2"/>
      <c r="AC233" s="2"/>
      <c r="AD233" s="2"/>
      <c r="AE233" s="2"/>
      <c r="AF233" s="2"/>
      <c r="AG233" s="2"/>
      <c r="AH233" s="2"/>
    </row>
    <row r="234" ht="12.75" customHeight="1">
      <c r="A234" s="1"/>
      <c r="B234" s="2"/>
      <c r="C234" s="2"/>
      <c r="D234" s="3"/>
      <c r="E234" s="2"/>
      <c r="F234" s="1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2"/>
      <c r="AA234" s="2"/>
      <c r="AB234" s="2"/>
      <c r="AC234" s="2"/>
      <c r="AD234" s="2"/>
      <c r="AE234" s="2"/>
      <c r="AF234" s="2"/>
      <c r="AG234" s="2"/>
      <c r="AH234" s="2"/>
    </row>
    <row r="235" ht="12.75" customHeight="1">
      <c r="A235" s="1"/>
      <c r="B235" s="2"/>
      <c r="C235" s="2"/>
      <c r="D235" s="3"/>
      <c r="E235" s="2"/>
      <c r="F235" s="1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2"/>
      <c r="AA235" s="2"/>
      <c r="AB235" s="2"/>
      <c r="AC235" s="2"/>
      <c r="AD235" s="2"/>
      <c r="AE235" s="2"/>
      <c r="AF235" s="2"/>
      <c r="AG235" s="2"/>
      <c r="AH235" s="2"/>
    </row>
    <row r="236" ht="12.75" customHeight="1">
      <c r="A236" s="1"/>
      <c r="B236" s="2"/>
      <c r="C236" s="2"/>
      <c r="D236" s="3"/>
      <c r="E236" s="2"/>
      <c r="F236" s="1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2"/>
      <c r="AA236" s="2"/>
      <c r="AB236" s="2"/>
      <c r="AC236" s="2"/>
      <c r="AD236" s="2"/>
      <c r="AE236" s="2"/>
      <c r="AF236" s="2"/>
      <c r="AG236" s="2"/>
      <c r="AH236" s="2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17:G21"/>
    <mergeCell ref="H17:H21"/>
    <mergeCell ref="I17:N17"/>
    <mergeCell ref="O17:X17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8" width="8.14"/>
    <col customWidth="1" min="9" max="9" width="7.14"/>
    <col customWidth="1" min="10" max="10" width="5.71"/>
    <col customWidth="1" min="11" max="11" width="7.14"/>
    <col customWidth="1" min="12" max="12" width="5.71"/>
    <col customWidth="1" min="13" max="13" width="7.14"/>
    <col customWidth="1" min="14" max="14" width="5.71"/>
    <col customWidth="1" min="15" max="15" width="7.14"/>
    <col customWidth="1" min="16" max="16" width="5.71"/>
    <col customWidth="1" min="17" max="17" width="7.14"/>
    <col customWidth="1" min="18" max="18" width="5.71"/>
    <col customWidth="1" min="19" max="19" width="7.14"/>
    <col customWidth="1" min="20" max="20" width="5.71"/>
    <col customWidth="1" min="21" max="21" width="7.14"/>
    <col customWidth="1" min="22" max="22" width="5.71"/>
    <col customWidth="1" min="23" max="23" width="7.14"/>
    <col customWidth="1" min="24" max="25" width="5.71"/>
    <col customWidth="1" hidden="1" min="26" max="34" width="5.71"/>
  </cols>
  <sheetData>
    <row r="1" ht="12.75" customHeight="1">
      <c r="A1" s="1"/>
      <c r="B1" s="2"/>
      <c r="C1" s="2"/>
      <c r="D1" s="3"/>
      <c r="E1" s="2"/>
      <c r="F1" s="1" t="s">
        <v>0</v>
      </c>
      <c r="G1" s="4"/>
      <c r="H1" s="4"/>
      <c r="I1" s="3">
        <v>1.0</v>
      </c>
      <c r="J1" s="3">
        <f>VLOOKUP($F1,'Grille points'!$D$3:$N$16,VLOOKUP(I$18,'Paramètres compétitions'!$B$13:$W$20,14,FALSE)+1,FALSE)</f>
        <v>450</v>
      </c>
      <c r="K1" s="3">
        <v>1.0</v>
      </c>
      <c r="L1" s="3">
        <f>VLOOKUP($F1,'Grille points'!$D$3:$N$16,VLOOKUP(K$18,'Paramètres compétitions'!$B$13:$W$20,14,FALSE)+1,FALSE)</f>
        <v>450</v>
      </c>
      <c r="M1" s="3">
        <v>1.0</v>
      </c>
      <c r="N1" s="3">
        <f>VLOOKUP($F1,'Grille points'!$D$3:$N$16,VLOOKUP(M$18,'Paramètres compétitions'!$B$13:$W$20,14,FALSE)+1,FALSE)</f>
        <v>675</v>
      </c>
      <c r="O1" s="3">
        <v>1.0</v>
      </c>
      <c r="P1" s="3">
        <f>VLOOKUP($F1,'Grille points'!$D$3:$N$16,VLOOKUP(O$18,'Paramètres compétitions'!$B$13:$W$20,14,FALSE)+1,FALSE)</f>
        <v>675</v>
      </c>
      <c r="Q1" s="3">
        <v>1.0</v>
      </c>
      <c r="R1" s="3">
        <f>VLOOKUP($F1,'Grille points'!$D$3:$N$16,VLOOKUP(Q$18,'Paramètres compétitions'!$B$13:$W$20,14,FALSE)+1,FALSE)</f>
        <v>1500</v>
      </c>
      <c r="S1" s="3">
        <v>1.0</v>
      </c>
      <c r="T1" s="3">
        <f>VLOOKUP($F1,'Grille points'!$D$3:$N$16,VLOOKUP(S$18,'Paramètres compétitions'!$B$13:$W$20,14,FALSE)+1,FALSE)</f>
        <v>1000</v>
      </c>
      <c r="U1" s="3">
        <v>1.0</v>
      </c>
      <c r="V1" s="3">
        <f>VLOOKUP($F1,'Grille points'!$D$3:$N$16,VLOOKUP(U$18,'Paramètres compétitions'!$B$13:$W$20,14,FALSE)+1,FALSE)</f>
        <v>1000</v>
      </c>
      <c r="W1" s="3">
        <v>1.0</v>
      </c>
      <c r="X1" s="3">
        <f>VLOOKUP($F1,'Grille points'!$D$3:$N$16,VLOOKUP(W$18,'Paramètres compétitions'!$B$13:$W$20,14,FALSE)+1,FALSE)</f>
        <v>1000</v>
      </c>
      <c r="Y1" s="3"/>
      <c r="Z1" s="2"/>
      <c r="AA1" s="2"/>
      <c r="AB1" s="2"/>
      <c r="AC1" s="2"/>
      <c r="AD1" s="2"/>
      <c r="AE1" s="2"/>
      <c r="AF1" s="2"/>
      <c r="AG1" s="2"/>
      <c r="AH1" s="2"/>
    </row>
    <row r="2" ht="12.75" customHeight="1">
      <c r="A2" s="1"/>
      <c r="B2" s="2"/>
      <c r="C2" s="2"/>
      <c r="D2" s="3"/>
      <c r="E2" s="2"/>
      <c r="F2" s="1" t="s">
        <v>1</v>
      </c>
      <c r="G2" s="4"/>
      <c r="H2" s="4"/>
      <c r="I2" s="3">
        <v>5.0</v>
      </c>
      <c r="J2" s="3">
        <f>VLOOKUP($F2,'Grille points'!$D$3:$N$16,VLOOKUP(I$18,'Paramètres compétitions'!$B$13:$W$20,14,FALSE)+1,FALSE)</f>
        <v>300</v>
      </c>
      <c r="K2" s="3">
        <v>5.0</v>
      </c>
      <c r="L2" s="3">
        <f>VLOOKUP($F2,'Grille points'!$D$3:$N$16,VLOOKUP(K$18,'Paramètres compétitions'!$B$13:$W$20,14,FALSE)+1,FALSE)</f>
        <v>300</v>
      </c>
      <c r="M2" s="3">
        <v>5.0</v>
      </c>
      <c r="N2" s="3">
        <f>VLOOKUP($F2,'Grille points'!$D$3:$N$16,VLOOKUP(M$18,'Paramètres compétitions'!$B$13:$W$20,14,FALSE)+1,FALSE)</f>
        <v>450</v>
      </c>
      <c r="O2" s="3">
        <v>5.0</v>
      </c>
      <c r="P2" s="3">
        <f>VLOOKUP($F2,'Grille points'!$D$3:$N$16,VLOOKUP(O$18,'Paramètres compétitions'!$B$13:$W$20,14,FALSE)+1,FALSE)</f>
        <v>450</v>
      </c>
      <c r="Q2" s="3">
        <v>5.0</v>
      </c>
      <c r="R2" s="3">
        <f>VLOOKUP($F2,'Grille points'!$D$3:$N$16,VLOOKUP(Q$18,'Paramètres compétitions'!$B$13:$W$20,14,FALSE)+1,FALSE)</f>
        <v>1000</v>
      </c>
      <c r="S2" s="3">
        <v>5.0</v>
      </c>
      <c r="T2" s="3">
        <f>VLOOKUP($F2,'Grille points'!$D$3:$N$16,VLOOKUP(S$18,'Paramètres compétitions'!$B$13:$W$20,14,FALSE)+1,FALSE)</f>
        <v>675</v>
      </c>
      <c r="U2" s="3">
        <v>5.0</v>
      </c>
      <c r="V2" s="3">
        <f>VLOOKUP($F2,'Grille points'!$D$3:$N$16,VLOOKUP(U$18,'Paramètres compétitions'!$B$13:$W$20,14,FALSE)+1,FALSE)</f>
        <v>675</v>
      </c>
      <c r="W2" s="3">
        <v>5.0</v>
      </c>
      <c r="X2" s="3">
        <f>VLOOKUP($F2,'Grille points'!$D$3:$N$16,VLOOKUP(W$18,'Paramètres compétitions'!$B$13:$W$20,14,FALSE)+1,FALSE)</f>
        <v>675</v>
      </c>
      <c r="Y2" s="3"/>
      <c r="Z2" s="2"/>
      <c r="AA2" s="2"/>
      <c r="AB2" s="2"/>
      <c r="AC2" s="2"/>
      <c r="AD2" s="2"/>
      <c r="AE2" s="2"/>
      <c r="AF2" s="2"/>
      <c r="AG2" s="2"/>
      <c r="AH2" s="2"/>
    </row>
    <row r="3" ht="12.75" customHeight="1">
      <c r="A3" s="1"/>
      <c r="B3" s="2"/>
      <c r="C3" s="2"/>
      <c r="D3" s="3"/>
      <c r="E3" s="2"/>
      <c r="F3" s="1" t="s">
        <v>2</v>
      </c>
      <c r="G3" s="4"/>
      <c r="H3" s="4"/>
      <c r="I3" s="3">
        <v>9.0</v>
      </c>
      <c r="J3" s="3">
        <f>VLOOKUP($F3,'Grille points'!$D$3:$N$16,VLOOKUP(I$18,'Paramètres compétitions'!$B$13:$W$20,14,FALSE)+1,FALSE)</f>
        <v>200</v>
      </c>
      <c r="K3" s="3">
        <v>9.0</v>
      </c>
      <c r="L3" s="3">
        <f>VLOOKUP($F3,'Grille points'!$D$3:$N$16,VLOOKUP(K$18,'Paramètres compétitions'!$B$13:$W$20,14,FALSE)+1,FALSE)</f>
        <v>200</v>
      </c>
      <c r="M3" s="3">
        <v>9.0</v>
      </c>
      <c r="N3" s="3">
        <f>VLOOKUP($F3,'Grille points'!$D$3:$N$16,VLOOKUP(M$18,'Paramètres compétitions'!$B$13:$W$20,14,FALSE)+1,FALSE)</f>
        <v>300</v>
      </c>
      <c r="O3" s="3">
        <v>9.0</v>
      </c>
      <c r="P3" s="3">
        <f>VLOOKUP($F3,'Grille points'!$D$3:$N$16,VLOOKUP(O$18,'Paramètres compétitions'!$B$13:$W$20,14,FALSE)+1,FALSE)</f>
        <v>300</v>
      </c>
      <c r="Q3" s="3">
        <v>9.0</v>
      </c>
      <c r="R3" s="3">
        <f>VLOOKUP($F3,'Grille points'!$D$3:$N$16,VLOOKUP(Q$18,'Paramètres compétitions'!$B$13:$W$20,14,FALSE)+1,FALSE)</f>
        <v>675</v>
      </c>
      <c r="S3" s="3">
        <v>9.0</v>
      </c>
      <c r="T3" s="3">
        <f>VLOOKUP($F3,'Grille points'!$D$3:$N$16,VLOOKUP(S$18,'Paramètres compétitions'!$B$13:$W$20,14,FALSE)+1,FALSE)</f>
        <v>450</v>
      </c>
      <c r="U3" s="3">
        <v>9.0</v>
      </c>
      <c r="V3" s="3">
        <f>VLOOKUP($F3,'Grille points'!$D$3:$N$16,VLOOKUP(U$18,'Paramètres compétitions'!$B$13:$W$20,14,FALSE)+1,FALSE)</f>
        <v>450</v>
      </c>
      <c r="W3" s="3">
        <v>9.0</v>
      </c>
      <c r="X3" s="3">
        <f>VLOOKUP($F3,'Grille points'!$D$3:$N$16,VLOOKUP(W$18,'Paramètres compétitions'!$B$13:$W$20,14,FALSE)+1,FALSE)</f>
        <v>450</v>
      </c>
      <c r="Y3" s="3"/>
      <c r="Z3" s="2"/>
      <c r="AA3" s="2"/>
      <c r="AB3" s="2"/>
      <c r="AC3" s="2"/>
      <c r="AD3" s="2"/>
      <c r="AE3" s="2"/>
      <c r="AF3" s="2"/>
      <c r="AG3" s="2"/>
      <c r="AH3" s="2"/>
    </row>
    <row r="4" ht="12.75" customHeight="1">
      <c r="A4" s="1"/>
      <c r="B4" s="2"/>
      <c r="C4" s="2"/>
      <c r="D4" s="3"/>
      <c r="E4" s="2"/>
      <c r="F4" s="1" t="s">
        <v>3</v>
      </c>
      <c r="G4" s="4"/>
      <c r="H4" s="4"/>
      <c r="I4" s="3">
        <v>13.0</v>
      </c>
      <c r="J4" s="3">
        <f>VLOOKUP($F4,'Grille points'!$D$3:$N$16,VLOOKUP(I$18,'Paramètres compétitions'!$B$13:$W$20,14,FALSE)+1,FALSE)</f>
        <v>200</v>
      </c>
      <c r="K4" s="3">
        <v>13.0</v>
      </c>
      <c r="L4" s="3">
        <f>VLOOKUP($F4,'Grille points'!$D$3:$N$16,VLOOKUP(K$18,'Paramètres compétitions'!$B$13:$W$20,14,FALSE)+1,FALSE)</f>
        <v>200</v>
      </c>
      <c r="M4" s="3">
        <v>13.0</v>
      </c>
      <c r="N4" s="3">
        <f>VLOOKUP($F4,'Grille points'!$D$3:$N$16,VLOOKUP(M$18,'Paramètres compétitions'!$B$13:$W$20,14,FALSE)+1,FALSE)</f>
        <v>300</v>
      </c>
      <c r="O4" s="3">
        <v>13.0</v>
      </c>
      <c r="P4" s="3">
        <f>VLOOKUP($F4,'Grille points'!$D$3:$N$16,VLOOKUP(O$18,'Paramètres compétitions'!$B$13:$W$20,14,FALSE)+1,FALSE)</f>
        <v>300</v>
      </c>
      <c r="Q4" s="3">
        <v>13.0</v>
      </c>
      <c r="R4" s="3">
        <f>VLOOKUP($F4,'Grille points'!$D$3:$N$16,VLOOKUP(Q$18,'Paramètres compétitions'!$B$13:$W$20,14,FALSE)+1,FALSE)</f>
        <v>675</v>
      </c>
      <c r="S4" s="3">
        <v>13.0</v>
      </c>
      <c r="T4" s="3">
        <f>VLOOKUP($F4,'Grille points'!$D$3:$N$16,VLOOKUP(S$18,'Paramètres compétitions'!$B$13:$W$20,14,FALSE)+1,FALSE)</f>
        <v>450</v>
      </c>
      <c r="U4" s="3">
        <v>13.0</v>
      </c>
      <c r="V4" s="3">
        <f>VLOOKUP($F4,'Grille points'!$D$3:$N$16,VLOOKUP(U$18,'Paramètres compétitions'!$B$13:$W$20,14,FALSE)+1,FALSE)</f>
        <v>450</v>
      </c>
      <c r="W4" s="3">
        <v>13.0</v>
      </c>
      <c r="X4" s="3">
        <f>VLOOKUP($F4,'Grille points'!$D$3:$N$16,VLOOKUP(W$18,'Paramètres compétitions'!$B$13:$W$20,14,FALSE)+1,FALSE)</f>
        <v>450</v>
      </c>
      <c r="Y4" s="3"/>
      <c r="Z4" s="2"/>
      <c r="AA4" s="2"/>
      <c r="AB4" s="2"/>
      <c r="AC4" s="2"/>
      <c r="AD4" s="2"/>
      <c r="AE4" s="2"/>
      <c r="AF4" s="2"/>
      <c r="AG4" s="2"/>
      <c r="AH4" s="2"/>
    </row>
    <row r="5" ht="12.75" customHeight="1">
      <c r="A5" s="1"/>
      <c r="B5" s="2"/>
      <c r="C5" s="2"/>
      <c r="D5" s="3"/>
      <c r="E5" s="2"/>
      <c r="F5" s="1" t="s">
        <v>4</v>
      </c>
      <c r="G5" s="4"/>
      <c r="H5" s="4"/>
      <c r="I5" s="3">
        <v>17.0</v>
      </c>
      <c r="J5" s="3">
        <f>VLOOKUP($F5,'Grille points'!$D$3:$N$16,VLOOKUP(I$18,'Paramètres compétitions'!$B$13:$W$20,14,FALSE)+1,FALSE)</f>
        <v>130</v>
      </c>
      <c r="K5" s="3">
        <v>17.0</v>
      </c>
      <c r="L5" s="3">
        <f>VLOOKUP($F5,'Grille points'!$D$3:$N$16,VLOOKUP(K$18,'Paramètres compétitions'!$B$13:$W$20,14,FALSE)+1,FALSE)</f>
        <v>130</v>
      </c>
      <c r="M5" s="3">
        <v>17.0</v>
      </c>
      <c r="N5" s="3">
        <f>VLOOKUP($F5,'Grille points'!$D$3:$N$16,VLOOKUP(M$18,'Paramètres compétitions'!$B$13:$W$20,14,FALSE)+1,FALSE)</f>
        <v>200</v>
      </c>
      <c r="O5" s="3">
        <v>17.0</v>
      </c>
      <c r="P5" s="3">
        <f>VLOOKUP($F5,'Grille points'!$D$3:$N$16,VLOOKUP(O$18,'Paramètres compétitions'!$B$13:$W$20,14,FALSE)+1,FALSE)</f>
        <v>200</v>
      </c>
      <c r="Q5" s="3">
        <v>17.0</v>
      </c>
      <c r="R5" s="3">
        <f>VLOOKUP($F5,'Grille points'!$D$3:$N$16,VLOOKUP(Q$18,'Paramètres compétitions'!$B$13:$W$20,14,FALSE)+1,FALSE)</f>
        <v>450</v>
      </c>
      <c r="S5" s="3">
        <v>17.0</v>
      </c>
      <c r="T5" s="3">
        <f>VLOOKUP($F5,'Grille points'!$D$3:$N$16,VLOOKUP(S$18,'Paramètres compétitions'!$B$13:$W$20,14,FALSE)+1,FALSE)</f>
        <v>300</v>
      </c>
      <c r="U5" s="3">
        <v>17.0</v>
      </c>
      <c r="V5" s="3">
        <f>VLOOKUP($F5,'Grille points'!$D$3:$N$16,VLOOKUP(U$18,'Paramètres compétitions'!$B$13:$W$20,14,FALSE)+1,FALSE)</f>
        <v>300</v>
      </c>
      <c r="W5" s="3">
        <v>17.0</v>
      </c>
      <c r="X5" s="3">
        <f>VLOOKUP($F5,'Grille points'!$D$3:$N$16,VLOOKUP(W$18,'Paramètres compétitions'!$B$13:$W$20,14,FALSE)+1,FALSE)</f>
        <v>300</v>
      </c>
      <c r="Y5" s="3"/>
      <c r="Z5" s="2"/>
      <c r="AA5" s="2"/>
      <c r="AB5" s="2"/>
      <c r="AC5" s="2"/>
      <c r="AD5" s="2"/>
      <c r="AE5" s="2"/>
      <c r="AF5" s="2"/>
      <c r="AG5" s="2"/>
      <c r="AH5" s="2"/>
    </row>
    <row r="6" ht="12.75" customHeight="1">
      <c r="A6" s="1"/>
      <c r="B6" s="2"/>
      <c r="C6" s="2"/>
      <c r="D6" s="3"/>
      <c r="E6" s="2"/>
      <c r="F6" s="1" t="s">
        <v>5</v>
      </c>
      <c r="G6" s="4"/>
      <c r="H6" s="4"/>
      <c r="I6" s="3">
        <v>25.0</v>
      </c>
      <c r="J6" s="3">
        <f>VLOOKUP($F6,'Grille points'!$D$3:$N$16,VLOOKUP(I$18,'Paramètres compétitions'!$B$13:$W$20,14,FALSE)+1,FALSE)</f>
        <v>130</v>
      </c>
      <c r="K6" s="3">
        <v>25.0</v>
      </c>
      <c r="L6" s="3">
        <f>VLOOKUP($F6,'Grille points'!$D$3:$N$16,VLOOKUP(K$18,'Paramètres compétitions'!$B$13:$W$20,14,FALSE)+1,FALSE)</f>
        <v>130</v>
      </c>
      <c r="M6" s="3">
        <v>25.0</v>
      </c>
      <c r="N6" s="3">
        <f>VLOOKUP($F6,'Grille points'!$D$3:$N$16,VLOOKUP(M$18,'Paramètres compétitions'!$B$13:$W$20,14,FALSE)+1,FALSE)</f>
        <v>200</v>
      </c>
      <c r="O6" s="3">
        <v>25.0</v>
      </c>
      <c r="P6" s="3">
        <f>VLOOKUP($F6,'Grille points'!$D$3:$N$16,VLOOKUP(O$18,'Paramètres compétitions'!$B$13:$W$20,14,FALSE)+1,FALSE)</f>
        <v>200</v>
      </c>
      <c r="Q6" s="3">
        <v>25.0</v>
      </c>
      <c r="R6" s="3">
        <f>VLOOKUP($F6,'Grille points'!$D$3:$N$16,VLOOKUP(Q$18,'Paramètres compétitions'!$B$13:$W$20,14,FALSE)+1,FALSE)</f>
        <v>450</v>
      </c>
      <c r="S6" s="3">
        <v>25.0</v>
      </c>
      <c r="T6" s="3">
        <f>VLOOKUP($F6,'Grille points'!$D$3:$N$16,VLOOKUP(S$18,'Paramètres compétitions'!$B$13:$W$20,14,FALSE)+1,FALSE)</f>
        <v>300</v>
      </c>
      <c r="U6" s="3">
        <v>25.0</v>
      </c>
      <c r="V6" s="3">
        <f>VLOOKUP($F6,'Grille points'!$D$3:$N$16,VLOOKUP(U$18,'Paramètres compétitions'!$B$13:$W$20,14,FALSE)+1,FALSE)</f>
        <v>300</v>
      </c>
      <c r="W6" s="3">
        <v>25.0</v>
      </c>
      <c r="X6" s="3">
        <f>VLOOKUP($F6,'Grille points'!$D$3:$N$16,VLOOKUP(W$18,'Paramètres compétitions'!$B$13:$W$20,14,FALSE)+1,FALSE)</f>
        <v>300</v>
      </c>
      <c r="Y6" s="3"/>
      <c r="Z6" s="2"/>
      <c r="AA6" s="2"/>
      <c r="AB6" s="2"/>
      <c r="AC6" s="2"/>
      <c r="AD6" s="2"/>
      <c r="AE6" s="2"/>
      <c r="AF6" s="2"/>
      <c r="AG6" s="2"/>
      <c r="AH6" s="2"/>
    </row>
    <row r="7" ht="12.75" customHeight="1">
      <c r="A7" s="1"/>
      <c r="B7" s="2"/>
      <c r="C7" s="2"/>
      <c r="D7" s="3"/>
      <c r="E7" s="2"/>
      <c r="F7" s="1" t="s">
        <v>6</v>
      </c>
      <c r="G7" s="4"/>
      <c r="H7" s="4"/>
      <c r="I7" s="3">
        <v>33.0</v>
      </c>
      <c r="J7" s="3">
        <f>VLOOKUP($F7,'Grille points'!$D$3:$N$16,VLOOKUP(I$18,'Paramètres compétitions'!$B$13:$W$20,14,FALSE)+1,FALSE)</f>
        <v>80</v>
      </c>
      <c r="K7" s="3">
        <v>33.0</v>
      </c>
      <c r="L7" s="3">
        <f>VLOOKUP($F7,'Grille points'!$D$3:$N$16,VLOOKUP(K$18,'Paramètres compétitions'!$B$13:$W$20,14,FALSE)+1,FALSE)</f>
        <v>80</v>
      </c>
      <c r="M7" s="3">
        <v>33.0</v>
      </c>
      <c r="N7" s="3">
        <f>VLOOKUP($F7,'Grille points'!$D$3:$N$16,VLOOKUP(M$18,'Paramètres compétitions'!$B$13:$W$20,14,FALSE)+1,FALSE)</f>
        <v>130</v>
      </c>
      <c r="O7" s="3">
        <v>33.0</v>
      </c>
      <c r="P7" s="3">
        <f>VLOOKUP($F7,'Grille points'!$D$3:$N$16,VLOOKUP(O$18,'Paramètres compétitions'!$B$13:$W$20,14,FALSE)+1,FALSE)</f>
        <v>130</v>
      </c>
      <c r="Q7" s="3">
        <v>33.0</v>
      </c>
      <c r="R7" s="3">
        <f>VLOOKUP($F7,'Grille points'!$D$3:$N$16,VLOOKUP(Q$18,'Paramètres compétitions'!$B$13:$W$20,14,FALSE)+1,FALSE)</f>
        <v>300</v>
      </c>
      <c r="S7" s="3">
        <v>33.0</v>
      </c>
      <c r="T7" s="3">
        <f>VLOOKUP($F7,'Grille points'!$D$3:$N$16,VLOOKUP(S$18,'Paramètres compétitions'!$B$13:$W$20,14,FALSE)+1,FALSE)</f>
        <v>200</v>
      </c>
      <c r="U7" s="3">
        <v>33.0</v>
      </c>
      <c r="V7" s="3">
        <f>VLOOKUP($F7,'Grille points'!$D$3:$N$16,VLOOKUP(U$18,'Paramètres compétitions'!$B$13:$W$20,14,FALSE)+1,FALSE)</f>
        <v>200</v>
      </c>
      <c r="W7" s="3">
        <v>33.0</v>
      </c>
      <c r="X7" s="3">
        <f>VLOOKUP($F7,'Grille points'!$D$3:$N$16,VLOOKUP(W$18,'Paramètres compétitions'!$B$13:$W$20,14,FALSE)+1,FALSE)</f>
        <v>200</v>
      </c>
      <c r="Y7" s="3"/>
      <c r="Z7" s="2"/>
      <c r="AA7" s="2"/>
      <c r="AB7" s="2"/>
      <c r="AC7" s="2"/>
      <c r="AD7" s="2"/>
      <c r="AE7" s="2"/>
      <c r="AF7" s="2"/>
      <c r="AG7" s="2"/>
      <c r="AH7" s="2"/>
    </row>
    <row r="8" ht="12.75" customHeight="1">
      <c r="A8" s="1"/>
      <c r="B8" s="2"/>
      <c r="C8" s="2"/>
      <c r="D8" s="3"/>
      <c r="E8" s="2"/>
      <c r="F8" s="1" t="s">
        <v>7</v>
      </c>
      <c r="G8" s="4"/>
      <c r="H8" s="4"/>
      <c r="I8" s="3">
        <v>49.0</v>
      </c>
      <c r="J8" s="3">
        <f>VLOOKUP($F8,'Grille points'!$D$3:$N$16,VLOOKUP(I$18,'Paramètres compétitions'!$B$13:$W$20,14,FALSE)+1,FALSE)</f>
        <v>80</v>
      </c>
      <c r="K8" s="3">
        <v>49.0</v>
      </c>
      <c r="L8" s="3">
        <f>VLOOKUP($F8,'Grille points'!$D$3:$N$16,VLOOKUP(K$18,'Paramètres compétitions'!$B$13:$W$20,14,FALSE)+1,FALSE)</f>
        <v>80</v>
      </c>
      <c r="M8" s="3">
        <v>49.0</v>
      </c>
      <c r="N8" s="3">
        <f>VLOOKUP($F8,'Grille points'!$D$3:$N$16,VLOOKUP(M$18,'Paramètres compétitions'!$B$13:$W$20,14,FALSE)+1,FALSE)</f>
        <v>130</v>
      </c>
      <c r="O8" s="3">
        <v>49.0</v>
      </c>
      <c r="P8" s="3">
        <f>VLOOKUP($F8,'Grille points'!$D$3:$N$16,VLOOKUP(O$18,'Paramètres compétitions'!$B$13:$W$20,14,FALSE)+1,FALSE)</f>
        <v>130</v>
      </c>
      <c r="Q8" s="3">
        <v>49.0</v>
      </c>
      <c r="R8" s="3">
        <f>VLOOKUP($F8,'Grille points'!$D$3:$N$16,VLOOKUP(Q$18,'Paramètres compétitions'!$B$13:$W$20,14,FALSE)+1,FALSE)</f>
        <v>300</v>
      </c>
      <c r="S8" s="3">
        <v>49.0</v>
      </c>
      <c r="T8" s="3">
        <f>VLOOKUP($F8,'Grille points'!$D$3:$N$16,VLOOKUP(S$18,'Paramètres compétitions'!$B$13:$W$20,14,FALSE)+1,FALSE)</f>
        <v>200</v>
      </c>
      <c r="U8" s="3">
        <v>49.0</v>
      </c>
      <c r="V8" s="3">
        <f>VLOOKUP($F8,'Grille points'!$D$3:$N$16,VLOOKUP(U$18,'Paramètres compétitions'!$B$13:$W$20,14,FALSE)+1,FALSE)</f>
        <v>200</v>
      </c>
      <c r="W8" s="3">
        <v>49.0</v>
      </c>
      <c r="X8" s="3">
        <f>VLOOKUP($F8,'Grille points'!$D$3:$N$16,VLOOKUP(W$18,'Paramètres compétitions'!$B$13:$W$20,14,FALSE)+1,FALSE)</f>
        <v>200</v>
      </c>
      <c r="Y8" s="3"/>
      <c r="Z8" s="2"/>
      <c r="AA8" s="2"/>
      <c r="AB8" s="2"/>
      <c r="AC8" s="2"/>
      <c r="AD8" s="2"/>
      <c r="AE8" s="2"/>
      <c r="AF8" s="2"/>
      <c r="AG8" s="2"/>
      <c r="AH8" s="2"/>
    </row>
    <row r="9" ht="12.75" customHeight="1">
      <c r="A9" s="1"/>
      <c r="B9" s="2"/>
      <c r="C9" s="2"/>
      <c r="D9" s="3"/>
      <c r="E9" s="2"/>
      <c r="F9" s="1" t="s">
        <v>8</v>
      </c>
      <c r="G9" s="4"/>
      <c r="H9" s="4"/>
      <c r="I9" s="3">
        <f>IF(VLOOKUP(I18,'Paramètres compétitions'!$B$13:$W$20,16,FALSE),VLOOKUP(I18,'Paramètres compétitions'!$B$13:$W$20,16,FALSE)+1,"")</f>
        <v>53</v>
      </c>
      <c r="J9" s="3">
        <f>VLOOKUP($F9,'Grille points'!$D$3:$N$16,VLOOKUP(I$18,'Paramètres compétitions'!$B$13:$W$20,14,FALSE)+1,FALSE)</f>
        <v>50</v>
      </c>
      <c r="K9" s="3">
        <f>IF(VLOOKUP(K18,'Paramètres compétitions'!$B$13:$W$20,16,FALSE),VLOOKUP(K18,'Paramètres compétitions'!$B$13:$W$20,16,FALSE)+1,"")</f>
        <v>65</v>
      </c>
      <c r="L9" s="3">
        <f>VLOOKUP($F9,'Grille points'!$D$3:$N$16,VLOOKUP(K$18,'Paramètres compétitions'!$B$13:$W$20,14,FALSE)+1,FALSE)</f>
        <v>50</v>
      </c>
      <c r="M9" s="3">
        <f>IF(VLOOKUP(M18,'Paramètres compétitions'!$B$13:$W$20,16,FALSE),VLOOKUP(M18,'Paramètres compétitions'!$B$13:$W$20,16,FALSE)+1,"")</f>
        <v>65</v>
      </c>
      <c r="N9" s="3">
        <f>VLOOKUP($F9,'Grille points'!$D$3:$N$16,VLOOKUP(M$18,'Paramètres compétitions'!$B$13:$W$20,14,FALSE)+1,FALSE)</f>
        <v>80</v>
      </c>
      <c r="O9" s="3">
        <f>IF(VLOOKUP(O18,'Paramètres compétitions'!$B$13:$W$20,16,FALSE),VLOOKUP(O18,'Paramètres compétitions'!$B$13:$W$20,16,FALSE)+1,"")</f>
        <v>65</v>
      </c>
      <c r="P9" s="3">
        <f>VLOOKUP($F9,'Grille points'!$D$3:$N$16,VLOOKUP(O$18,'Paramètres compétitions'!$B$13:$W$20,14,FALSE)+1,FALSE)</f>
        <v>80</v>
      </c>
      <c r="Q9" s="3">
        <f>IF(VLOOKUP(Q18,'Paramètres compétitions'!$B$13:$W$20,16,FALSE),VLOOKUP(Q18,'Paramètres compétitions'!$B$13:$W$20,16,FALSE)+1,"")</f>
        <v>65</v>
      </c>
      <c r="R9" s="3">
        <f>VLOOKUP($F9,'Grille points'!$D$3:$N$16,VLOOKUP(Q$18,'Paramètres compétitions'!$B$13:$W$20,14,FALSE)+1,FALSE)</f>
        <v>200</v>
      </c>
      <c r="S9" s="3">
        <f>IF(VLOOKUP(S18,'Paramètres compétitions'!$B$13:$W$20,16,FALSE),VLOOKUP(S18,'Paramètres compétitions'!$B$13:$W$20,16,FALSE)+1,"")</f>
        <v>65</v>
      </c>
      <c r="T9" s="3">
        <f>VLOOKUP($F9,'Grille points'!$D$3:$N$16,VLOOKUP(S$18,'Paramètres compétitions'!$B$13:$W$20,14,FALSE)+1,FALSE)</f>
        <v>130</v>
      </c>
      <c r="U9" s="3">
        <f>IF(VLOOKUP(U18,'Paramètres compétitions'!$B$13:$W$20,16,FALSE),VLOOKUP(U18,'Paramètres compétitions'!$B$13:$W$20,16,FALSE)+1,"")</f>
        <v>65</v>
      </c>
      <c r="V9" s="3">
        <f>VLOOKUP($F9,'Grille points'!$D$3:$N$16,VLOOKUP(U$18,'Paramètres compétitions'!$B$13:$W$20,14,FALSE)+1,FALSE)</f>
        <v>130</v>
      </c>
      <c r="W9" s="3">
        <f>IF(VLOOKUP(W18,'Paramètres compétitions'!$B$13:$W$20,16,FALSE),VLOOKUP(W18,'Paramètres compétitions'!$B$13:$W$20,16,FALSE)+1,"")</f>
        <v>65</v>
      </c>
      <c r="X9" s="3">
        <f>VLOOKUP($F9,'Grille points'!$D$3:$N$16,VLOOKUP(W$18,'Paramètres compétitions'!$B$13:$W$20,14,FALSE)+1,FALSE)</f>
        <v>130</v>
      </c>
      <c r="Y9" s="3"/>
      <c r="Z9" s="2"/>
      <c r="AA9" s="2"/>
      <c r="AB9" s="2"/>
      <c r="AC9" s="2"/>
      <c r="AD9" s="2"/>
      <c r="AE9" s="2"/>
      <c r="AF9" s="2"/>
      <c r="AG9" s="2"/>
      <c r="AH9" s="2"/>
    </row>
    <row r="10" ht="12.75" customHeight="1">
      <c r="A10" s="1"/>
      <c r="B10" s="2"/>
      <c r="C10" s="2"/>
      <c r="D10" s="3"/>
      <c r="E10" s="2"/>
      <c r="F10" s="1" t="s">
        <v>9</v>
      </c>
      <c r="G10" s="4"/>
      <c r="H10" s="4"/>
      <c r="I10" s="3">
        <f>IF(VLOOKUP(I18,'Paramètres compétitions'!$B$13:$W$20,17,FALSE),VLOOKUP(I18,'Paramètres compétitions'!$B$13:$W$20,17,FALSE)+1,"")</f>
        <v>71</v>
      </c>
      <c r="J10" s="3">
        <f>VLOOKUP($F10,'Grille points'!$D$3:$N$16,VLOOKUP(I$18,'Paramètres compétitions'!$B$13:$W$20,14,FALSE)+1,FALSE)</f>
        <v>30</v>
      </c>
      <c r="K10" s="3" t="str">
        <f>IF(VLOOKUP(K18,'Paramètres compétitions'!$B$13:$W$20,17,FALSE),VLOOKUP(K18,'Paramètres compétitions'!$B$13:$W$20,17,FALSE)+1,"")</f>
        <v/>
      </c>
      <c r="L10" s="3">
        <f>VLOOKUP($F10,'Grille points'!$D$3:$N$16,VLOOKUP(K$18,'Paramètres compétitions'!$B$13:$W$20,14,FALSE)+1,FALSE)</f>
        <v>30</v>
      </c>
      <c r="M10" s="3" t="str">
        <f>IF(VLOOKUP(M18,'Paramètres compétitions'!$B$13:$W$20,17,FALSE),VLOOKUP(M18,'Paramètres compétitions'!$B$13:$W$20,17,FALSE)+1,"")</f>
        <v/>
      </c>
      <c r="N10" s="3">
        <f>VLOOKUP($F10,'Grille points'!$D$3:$N$16,VLOOKUP(M$18,'Paramètres compétitions'!$B$13:$W$20,14,FALSE)+1,FALSE)</f>
        <v>50</v>
      </c>
      <c r="O10" s="3" t="str">
        <f>IF(VLOOKUP(O18,'Paramètres compétitions'!$B$13:$W$20,17,FALSE),VLOOKUP(O18,'Paramètres compétitions'!$B$13:$W$20,17,FALSE)+1,"")</f>
        <v/>
      </c>
      <c r="P10" s="3">
        <f>VLOOKUP($F10,'Grille points'!$D$3:$N$16,VLOOKUP(O$18,'Paramètres compétitions'!$B$13:$W$20,14,FALSE)+1,FALSE)</f>
        <v>50</v>
      </c>
      <c r="Q10" s="3">
        <f>IF(VLOOKUP(Q18,'Paramètres compétitions'!$B$13:$W$20,17,FALSE),VLOOKUP(Q18,'Paramètres compétitions'!$B$13:$W$20,17,FALSE)+1,"")</f>
        <v>129</v>
      </c>
      <c r="R10" s="3">
        <f>VLOOKUP($F10,'Grille points'!$D$3:$N$16,VLOOKUP(Q$18,'Paramètres compétitions'!$B$13:$W$20,14,FALSE)+1,FALSE)</f>
        <v>130</v>
      </c>
      <c r="S10" s="3">
        <f>IF(VLOOKUP(S18,'Paramètres compétitions'!$B$13:$W$20,17,FALSE),VLOOKUP(S18,'Paramètres compétitions'!$B$13:$W$20,17,FALSE)+1,"")</f>
        <v>129</v>
      </c>
      <c r="T10" s="3">
        <f>VLOOKUP($F10,'Grille points'!$D$3:$N$16,VLOOKUP(S$18,'Paramètres compétitions'!$B$13:$W$20,14,FALSE)+1,FALSE)</f>
        <v>80</v>
      </c>
      <c r="U10" s="3">
        <f>IF(VLOOKUP(U18,'Paramètres compétitions'!$B$13:$W$20,17,FALSE),VLOOKUP(U18,'Paramètres compétitions'!$B$13:$W$20,17,FALSE)+1,"")</f>
        <v>129</v>
      </c>
      <c r="V10" s="3">
        <f>VLOOKUP($F10,'Grille points'!$D$3:$N$16,VLOOKUP(U$18,'Paramètres compétitions'!$B$13:$W$20,14,FALSE)+1,FALSE)</f>
        <v>80</v>
      </c>
      <c r="W10" s="3">
        <f>IF(VLOOKUP(W18,'Paramètres compétitions'!$B$13:$W$20,17,FALSE),VLOOKUP(W18,'Paramètres compétitions'!$B$13:$W$20,17,FALSE)+1,"")</f>
        <v>129</v>
      </c>
      <c r="X10" s="3">
        <f>VLOOKUP($F10,'Grille points'!$D$3:$N$16,VLOOKUP(W$18,'Paramètres compétitions'!$B$13:$W$20,14,FALSE)+1,FALSE)</f>
        <v>80</v>
      </c>
      <c r="Y10" s="3"/>
      <c r="Z10" s="2"/>
      <c r="AA10" s="2"/>
      <c r="AB10" s="2"/>
      <c r="AC10" s="2"/>
      <c r="AD10" s="2"/>
      <c r="AE10" s="2"/>
      <c r="AF10" s="2"/>
      <c r="AG10" s="2"/>
      <c r="AH10" s="2"/>
    </row>
    <row r="11" ht="12.75" customHeight="1">
      <c r="A11" s="1"/>
      <c r="B11" s="2"/>
      <c r="C11" s="2"/>
      <c r="D11" s="3"/>
      <c r="E11" s="2"/>
      <c r="F11" s="1" t="s">
        <v>10</v>
      </c>
      <c r="G11" s="4"/>
      <c r="H11" s="4"/>
      <c r="I11" s="3" t="str">
        <f>IF(VLOOKUP(I18,'Paramètres compétitions'!$B$13:$W$20,18,FALSE),VLOOKUP(I18,'Paramètres compétitions'!$B$13:$W$20,18,FALSE)+1,"")</f>
        <v/>
      </c>
      <c r="J11" s="3">
        <f>VLOOKUP($F11,'Grille points'!$D$3:$N$16,VLOOKUP(I$18,'Paramètres compétitions'!$B$13:$W$20,14,FALSE)+1,FALSE)</f>
        <v>20</v>
      </c>
      <c r="K11" s="3" t="str">
        <f>IF(VLOOKUP(K18,'Paramètres compétitions'!$B$13:$W$20,18,FALSE),VLOOKUP(K18,'Paramètres compétitions'!$B$13:$W$20,18,FALSE)+1,"")</f>
        <v/>
      </c>
      <c r="L11" s="3">
        <f>VLOOKUP($F11,'Grille points'!$D$3:$N$16,VLOOKUP(K$18,'Paramètres compétitions'!$B$13:$W$20,14,FALSE)+1,FALSE)</f>
        <v>20</v>
      </c>
      <c r="M11" s="3" t="str">
        <f>IF(VLOOKUP(M18,'Paramètres compétitions'!$B$13:$W$20,18,FALSE),VLOOKUP(M18,'Paramètres compétitions'!$B$13:$W$20,18,FALSE)+1,"")</f>
        <v/>
      </c>
      <c r="N11" s="3">
        <f>VLOOKUP($F11,'Grille points'!$D$3:$N$16,VLOOKUP(M$18,'Paramètres compétitions'!$B$13:$W$20,14,FALSE)+1,FALSE)</f>
        <v>30</v>
      </c>
      <c r="O11" s="3" t="str">
        <f>IF(VLOOKUP(O18,'Paramètres compétitions'!$B$13:$W$20,18,FALSE),VLOOKUP(O18,'Paramètres compétitions'!$B$13:$W$20,18,FALSE)+1,"")</f>
        <v/>
      </c>
      <c r="P11" s="3">
        <f>VLOOKUP($F11,'Grille points'!$D$3:$N$16,VLOOKUP(O$18,'Paramètres compétitions'!$B$13:$W$20,14,FALSE)+1,FALSE)</f>
        <v>30</v>
      </c>
      <c r="Q11" s="3" t="str">
        <f>IF(VLOOKUP(Q18,'Paramètres compétitions'!$B$13:$W$20,18,FALSE),VLOOKUP(Q18,'Paramètres compétitions'!$B$13:$W$20,18,FALSE)+1,"")</f>
        <v/>
      </c>
      <c r="R11" s="3">
        <f>VLOOKUP($F11,'Grille points'!$D$3:$N$16,VLOOKUP(Q$18,'Paramètres compétitions'!$B$13:$W$20,14,FALSE)+1,FALSE)</f>
        <v>80</v>
      </c>
      <c r="S11" s="3" t="str">
        <f>IF(VLOOKUP(S18,'Paramètres compétitions'!$B$13:$W$20,18,FALSE),VLOOKUP(S18,'Paramètres compétitions'!$B$13:$W$20,18,FALSE)+1,"")</f>
        <v/>
      </c>
      <c r="T11" s="3">
        <f>VLOOKUP($F11,'Grille points'!$D$3:$N$16,VLOOKUP(S$18,'Paramètres compétitions'!$B$13:$W$20,14,FALSE)+1,FALSE)</f>
        <v>50</v>
      </c>
      <c r="U11" s="3" t="str">
        <f>IF(VLOOKUP(U18,'Paramètres compétitions'!$B$13:$W$20,18,FALSE),VLOOKUP(U18,'Paramètres compétitions'!$B$13:$W$20,18,FALSE)+1,"")</f>
        <v/>
      </c>
      <c r="V11" s="3">
        <f>VLOOKUP($F11,'Grille points'!$D$3:$N$16,VLOOKUP(U$18,'Paramètres compétitions'!$B$13:$W$20,14,FALSE)+1,FALSE)</f>
        <v>50</v>
      </c>
      <c r="W11" s="3" t="str">
        <f>IF(VLOOKUP(W18,'Paramètres compétitions'!$B$13:$W$20,18,FALSE),VLOOKUP(W18,'Paramètres compétitions'!$B$13:$W$20,18,FALSE)+1,"")</f>
        <v/>
      </c>
      <c r="X11" s="3">
        <f>VLOOKUP($F11,'Grille points'!$D$3:$N$16,VLOOKUP(W$18,'Paramètres compétitions'!$B$13:$W$20,14,FALSE)+1,FALSE)</f>
        <v>50</v>
      </c>
      <c r="Y11" s="3"/>
      <c r="Z11" s="2"/>
      <c r="AA11" s="2"/>
      <c r="AB11" s="2"/>
      <c r="AC11" s="2"/>
      <c r="AD11" s="2"/>
      <c r="AE11" s="2"/>
      <c r="AF11" s="2"/>
      <c r="AG11" s="2"/>
      <c r="AH11" s="2"/>
    </row>
    <row r="12" ht="12.75" customHeight="1">
      <c r="A12" s="1"/>
      <c r="B12" s="2"/>
      <c r="C12" s="2"/>
      <c r="D12" s="3"/>
      <c r="E12" s="2"/>
      <c r="F12" s="1" t="s">
        <v>11</v>
      </c>
      <c r="G12" s="4"/>
      <c r="H12" s="4"/>
      <c r="I12" s="3" t="str">
        <f>IF(VLOOKUP(I18,'Paramètres compétitions'!$B$13:$W$20,19,FALSE),VLOOKUP(I18,'Paramètres compétitions'!$B$13:$W$20,19,FALSE)+1,"")</f>
        <v/>
      </c>
      <c r="J12" s="3">
        <f>VLOOKUP($F12,'Grille points'!$D$3:$N$16,VLOOKUP(I$18,'Paramètres compétitions'!$B$13:$W$20,14,FALSE)+1,FALSE)</f>
        <v>15</v>
      </c>
      <c r="K12" s="3" t="str">
        <f>IF(VLOOKUP(K18,'Paramètres compétitions'!$B$13:$W$20,19,FALSE),VLOOKUP(K18,'Paramètres compétitions'!$B$13:$W$20,19,FALSE)+1,"")</f>
        <v/>
      </c>
      <c r="L12" s="3">
        <f>VLOOKUP($F12,'Grille points'!$D$3:$N$16,VLOOKUP(K$18,'Paramètres compétitions'!$B$13:$W$20,14,FALSE)+1,FALSE)</f>
        <v>15</v>
      </c>
      <c r="M12" s="3" t="str">
        <f>IF(VLOOKUP(M18,'Paramètres compétitions'!$B$13:$W$20,19,FALSE),VLOOKUP(M18,'Paramètres compétitions'!$B$13:$W$20,19,FALSE)+1,"")</f>
        <v/>
      </c>
      <c r="N12" s="3">
        <f>VLOOKUP($F12,'Grille points'!$D$3:$N$16,VLOOKUP(M$18,'Paramètres compétitions'!$B$13:$W$20,14,FALSE)+1,FALSE)</f>
        <v>20</v>
      </c>
      <c r="O12" s="3" t="str">
        <f>IF(VLOOKUP(O18,'Paramètres compétitions'!$B$13:$W$20,19,FALSE),VLOOKUP(O18,'Paramètres compétitions'!$B$13:$W$20,19,FALSE)+1,"")</f>
        <v/>
      </c>
      <c r="P12" s="3">
        <f>VLOOKUP($F12,'Grille points'!$D$3:$N$16,VLOOKUP(O$18,'Paramètres compétitions'!$B$13:$W$20,14,FALSE)+1,FALSE)</f>
        <v>20</v>
      </c>
      <c r="Q12" s="3" t="str">
        <f>IF(VLOOKUP(Q18,'Paramètres compétitions'!$B$13:$W$20,19,FALSE),VLOOKUP(Q18,'Paramètres compétitions'!$B$13:$W$20,19,FALSE)+1,"")</f>
        <v/>
      </c>
      <c r="R12" s="3">
        <f>VLOOKUP($F12,'Grille points'!$D$3:$N$16,VLOOKUP(Q$18,'Paramètres compétitions'!$B$13:$W$20,14,FALSE)+1,FALSE)</f>
        <v>50</v>
      </c>
      <c r="S12" s="3" t="str">
        <f>IF(VLOOKUP(S18,'Paramètres compétitions'!$B$13:$W$20,19,FALSE),VLOOKUP(S18,'Paramètres compétitions'!$B$13:$W$20,19,FALSE)+1,"")</f>
        <v/>
      </c>
      <c r="T12" s="3">
        <f>VLOOKUP($F12,'Grille points'!$D$3:$N$16,VLOOKUP(S$18,'Paramètres compétitions'!$B$13:$W$20,14,FALSE)+1,FALSE)</f>
        <v>30</v>
      </c>
      <c r="U12" s="3" t="str">
        <f>IF(VLOOKUP(U18,'Paramètres compétitions'!$B$13:$W$20,19,FALSE),VLOOKUP(U18,'Paramètres compétitions'!$B$13:$W$20,19,FALSE)+1,"")</f>
        <v/>
      </c>
      <c r="V12" s="3">
        <f>VLOOKUP($F12,'Grille points'!$D$3:$N$16,VLOOKUP(U$18,'Paramètres compétitions'!$B$13:$W$20,14,FALSE)+1,FALSE)</f>
        <v>30</v>
      </c>
      <c r="W12" s="3" t="str">
        <f>IF(VLOOKUP(W18,'Paramètres compétitions'!$B$13:$W$20,19,FALSE),VLOOKUP(W18,'Paramètres compétitions'!$B$13:$W$20,19,FALSE)+1,"")</f>
        <v/>
      </c>
      <c r="X12" s="3">
        <f>VLOOKUP($F12,'Grille points'!$D$3:$N$16,VLOOKUP(W$18,'Paramètres compétitions'!$B$13:$W$20,14,FALSE)+1,FALSE)</f>
        <v>30</v>
      </c>
      <c r="Y12" s="3"/>
      <c r="Z12" s="2"/>
      <c r="AA12" s="2"/>
      <c r="AB12" s="2"/>
      <c r="AC12" s="2"/>
      <c r="AD12" s="2"/>
      <c r="AE12" s="2"/>
      <c r="AF12" s="2"/>
      <c r="AG12" s="2"/>
      <c r="AH12" s="2"/>
    </row>
    <row r="13" ht="12.75" customHeight="1">
      <c r="A13" s="1"/>
      <c r="B13" s="2"/>
      <c r="C13" s="2"/>
      <c r="D13" s="3"/>
      <c r="E13" s="2"/>
      <c r="F13" s="1" t="s">
        <v>12</v>
      </c>
      <c r="G13" s="4"/>
      <c r="H13" s="4"/>
      <c r="I13" s="3" t="str">
        <f>IF(VLOOKUP(I18,'Paramètres compétitions'!$B$13:$W$20,20,FALSE),VLOOKUP(I18,'Paramètres compétitions'!$B$13:$W$20,20,FALSE)+1,"")</f>
        <v/>
      </c>
      <c r="J13" s="3">
        <f>VLOOKUP($F13,'Grille points'!$D$3:$N$16,VLOOKUP(I$18,'Paramètres compétitions'!$B$13:$W$20,14,FALSE)+1,FALSE)</f>
        <v>10</v>
      </c>
      <c r="K13" s="3" t="str">
        <f>IF(VLOOKUP(K18,'Paramètres compétitions'!$B$13:$W$20,20,FALSE),VLOOKUP(K18,'Paramètres compétitions'!$B$13:$W$20,20,FALSE)+1,"")</f>
        <v/>
      </c>
      <c r="L13" s="3">
        <f>VLOOKUP($F13,'Grille points'!$D$3:$N$16,VLOOKUP(K$18,'Paramètres compétitions'!$B$13:$W$20,14,FALSE)+1,FALSE)</f>
        <v>10</v>
      </c>
      <c r="M13" s="3" t="str">
        <f>IF(VLOOKUP(M18,'Paramètres compétitions'!$B$13:$W$20,20,FALSE),VLOOKUP(M18,'Paramètres compétitions'!$B$13:$W$20,20,FALSE)+1,"")</f>
        <v/>
      </c>
      <c r="N13" s="3">
        <f>VLOOKUP($F13,'Grille points'!$D$3:$N$16,VLOOKUP(M$18,'Paramètres compétitions'!$B$13:$W$20,14,FALSE)+1,FALSE)</f>
        <v>15</v>
      </c>
      <c r="O13" s="3" t="str">
        <f>IF(VLOOKUP(O18,'Paramètres compétitions'!$B$13:$W$20,20,FALSE),VLOOKUP(O18,'Paramètres compétitions'!$B$13:$W$20,20,FALSE)+1,"")</f>
        <v/>
      </c>
      <c r="P13" s="3">
        <f>VLOOKUP($F13,'Grille points'!$D$3:$N$16,VLOOKUP(O$18,'Paramètres compétitions'!$B$13:$W$20,14,FALSE)+1,FALSE)</f>
        <v>15</v>
      </c>
      <c r="Q13" s="3" t="str">
        <f>IF(VLOOKUP(Q18,'Paramètres compétitions'!$B$13:$W$20,20,FALSE),VLOOKUP(Q18,'Paramètres compétitions'!$B$13:$W$20,20,FALSE)+1,"")</f>
        <v/>
      </c>
      <c r="R13" s="3">
        <f>VLOOKUP($F13,'Grille points'!$D$3:$N$16,VLOOKUP(Q$18,'Paramètres compétitions'!$B$13:$W$20,14,FALSE)+1,FALSE)</f>
        <v>30</v>
      </c>
      <c r="S13" s="3" t="str">
        <f>IF(VLOOKUP(S18,'Paramètres compétitions'!$B$13:$W$20,20,FALSE),VLOOKUP(S18,'Paramètres compétitions'!$B$13:$W$20,20,FALSE)+1,"")</f>
        <v/>
      </c>
      <c r="T13" s="3">
        <f>VLOOKUP($F13,'Grille points'!$D$3:$N$16,VLOOKUP(S$18,'Paramètres compétitions'!$B$13:$W$20,14,FALSE)+1,FALSE)</f>
        <v>20</v>
      </c>
      <c r="U13" s="3" t="str">
        <f>IF(VLOOKUP(U18,'Paramètres compétitions'!$B$13:$W$20,20,FALSE),VLOOKUP(U18,'Paramètres compétitions'!$B$13:$W$20,20,FALSE)+1,"")</f>
        <v/>
      </c>
      <c r="V13" s="3">
        <f>VLOOKUP($F13,'Grille points'!$D$3:$N$16,VLOOKUP(U$18,'Paramètres compétitions'!$B$13:$W$20,14,FALSE)+1,FALSE)</f>
        <v>20</v>
      </c>
      <c r="W13" s="3" t="str">
        <f>IF(VLOOKUP(W18,'Paramètres compétitions'!$B$13:$W$20,20,FALSE),VLOOKUP(W18,'Paramètres compétitions'!$B$13:$W$20,20,FALSE)+1,"")</f>
        <v/>
      </c>
      <c r="X13" s="3">
        <f>VLOOKUP($F13,'Grille points'!$D$3:$N$16,VLOOKUP(W$18,'Paramètres compétitions'!$B$13:$W$20,14,FALSE)+1,FALSE)</f>
        <v>20</v>
      </c>
      <c r="Y13" s="3"/>
      <c r="Z13" s="2"/>
      <c r="AA13" s="2"/>
      <c r="AB13" s="2"/>
      <c r="AC13" s="2"/>
      <c r="AD13" s="2"/>
      <c r="AE13" s="2"/>
      <c r="AF13" s="2"/>
      <c r="AG13" s="2"/>
      <c r="AH13" s="2"/>
    </row>
    <row r="14" ht="12.75" customHeight="1">
      <c r="A14" s="1"/>
      <c r="B14" s="2"/>
      <c r="C14" s="2"/>
      <c r="D14" s="3"/>
      <c r="E14" s="2"/>
      <c r="F14" s="1" t="s">
        <v>13</v>
      </c>
      <c r="G14" s="4"/>
      <c r="H14" s="4"/>
      <c r="I14" s="3">
        <f>VLOOKUP(I18,'Paramètres compétitions'!$B$13:$W$20,22,FALSE)</f>
        <v>106</v>
      </c>
      <c r="J14" s="3">
        <f>VLOOKUP($F14,'Grille points'!$D$3:$N$16,VLOOKUP(I$18,'Paramètres compétitions'!$B$13:$W$20,14,FALSE)+1,FALSE)</f>
        <v>0</v>
      </c>
      <c r="K14" s="3">
        <f>VLOOKUP(K18,'Paramètres compétitions'!$B$13:$W$20,22,FALSE)</f>
        <v>91</v>
      </c>
      <c r="L14" s="3">
        <f>VLOOKUP($F14,'Grille points'!$D$3:$N$16,VLOOKUP(K$18,'Paramètres compétitions'!$B$13:$W$20,14,FALSE)+1,FALSE)</f>
        <v>0</v>
      </c>
      <c r="M14" s="3">
        <f>VLOOKUP(M18,'Paramètres compétitions'!$B$13:$W$20,22,FALSE)</f>
        <v>95</v>
      </c>
      <c r="N14" s="3">
        <f>VLOOKUP($F14,'Grille points'!$D$3:$N$16,VLOOKUP(M$18,'Paramètres compétitions'!$B$13:$W$20,14,FALSE)+1,FALSE)</f>
        <v>0</v>
      </c>
      <c r="O14" s="3">
        <f>VLOOKUP(O18,'Paramètres compétitions'!$B$13:$W$20,22,FALSE)</f>
        <v>87</v>
      </c>
      <c r="P14" s="3">
        <f>VLOOKUP($F14,'Grille points'!$D$3:$N$16,VLOOKUP(O$18,'Paramètres compétitions'!$B$13:$W$20,14,FALSE)+1,FALSE)</f>
        <v>0</v>
      </c>
      <c r="Q14" s="3">
        <f>VLOOKUP(Q18,'Paramètres compétitions'!$B$13:$W$20,22,FALSE)</f>
        <v>195</v>
      </c>
      <c r="R14" s="3">
        <f>VLOOKUP($F14,'Grille points'!$D$3:$N$16,VLOOKUP(Q$18,'Paramètres compétitions'!$B$13:$W$20,14,FALSE)+1,FALSE)</f>
        <v>0</v>
      </c>
      <c r="S14" s="3">
        <f>VLOOKUP(S18,'Paramètres compétitions'!$B$13:$W$20,22,FALSE)</f>
        <v>152</v>
      </c>
      <c r="T14" s="3">
        <f>VLOOKUP($F14,'Grille points'!$D$3:$N$16,VLOOKUP(S$18,'Paramètres compétitions'!$B$13:$W$20,14,FALSE)+1,FALSE)</f>
        <v>0</v>
      </c>
      <c r="U14" s="3">
        <f>VLOOKUP(U18,'Paramètres compétitions'!$B$13:$W$20,22,FALSE)</f>
        <v>143</v>
      </c>
      <c r="V14" s="3">
        <f>VLOOKUP($F14,'Grille points'!$D$3:$N$16,VLOOKUP(U$18,'Paramètres compétitions'!$B$13:$W$20,14,FALSE)+1,FALSE)</f>
        <v>0</v>
      </c>
      <c r="W14" s="3">
        <f>VLOOKUP(W18,'Paramètres compétitions'!$B$13:$W$20,22,FALSE)</f>
        <v>140</v>
      </c>
      <c r="X14" s="3">
        <f>VLOOKUP($F14,'Grille points'!$D$3:$N$16,VLOOKUP(W$18,'Paramètres compétitions'!$B$13:$W$20,14,FALSE)+1,FALSE)</f>
        <v>0</v>
      </c>
      <c r="Y14" s="3"/>
      <c r="Z14" s="2"/>
      <c r="AA14" s="2"/>
      <c r="AB14" s="2"/>
      <c r="AC14" s="2"/>
      <c r="AD14" s="2"/>
      <c r="AE14" s="2"/>
      <c r="AF14" s="2"/>
      <c r="AG14" s="2"/>
      <c r="AH14" s="2"/>
    </row>
    <row r="15" ht="12.75" customHeight="1">
      <c r="A15" s="1"/>
      <c r="B15" s="2"/>
      <c r="C15" s="2"/>
      <c r="D15" s="3"/>
      <c r="E15" s="2"/>
      <c r="F15" s="1"/>
      <c r="G15" s="4"/>
      <c r="H15" s="4"/>
      <c r="I15" s="3" t="s">
        <v>14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  <c r="AH15" s="2"/>
    </row>
    <row r="16" ht="13.5" customHeight="1">
      <c r="A16" s="1"/>
      <c r="B16" s="2"/>
      <c r="C16" s="2"/>
      <c r="D16" s="3"/>
      <c r="E16" s="2"/>
      <c r="F16" s="1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61" t="s">
        <v>48</v>
      </c>
      <c r="I17" s="10" t="s">
        <v>16</v>
      </c>
      <c r="J17" s="11"/>
      <c r="K17" s="11"/>
      <c r="L17" s="11"/>
      <c r="M17" s="11"/>
      <c r="N17" s="12"/>
      <c r="O17" s="13" t="s">
        <v>17</v>
      </c>
      <c r="P17" s="11"/>
      <c r="Q17" s="11"/>
      <c r="R17" s="11"/>
      <c r="S17" s="11"/>
      <c r="T17" s="11"/>
      <c r="U17" s="11"/>
      <c r="V17" s="11"/>
      <c r="W17" s="11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ht="212.25" customHeight="1">
      <c r="A18" s="14"/>
      <c r="B18" s="15"/>
      <c r="C18" s="15"/>
      <c r="D18" s="16"/>
      <c r="E18" s="15"/>
      <c r="F18" s="16"/>
      <c r="G18" s="17"/>
      <c r="H18" s="62"/>
      <c r="I18" s="18" t="str">
        <f>'Paramètres compétitions'!B13</f>
        <v>PARIS</v>
      </c>
      <c r="J18" s="19" t="s">
        <v>18</v>
      </c>
      <c r="K18" s="20" t="str">
        <f>'Paramètres compétitions'!B14</f>
        <v>MOERS</v>
      </c>
      <c r="L18" s="19" t="s">
        <v>18</v>
      </c>
      <c r="M18" s="20" t="str">
        <f>'Paramètres compétitions'!B15</f>
        <v>HENIN BT U20</v>
      </c>
      <c r="N18" s="21" t="s">
        <v>18</v>
      </c>
      <c r="O18" s="18" t="str">
        <f>'Paramètres compétitions'!B16</f>
        <v>MANCHESTER</v>
      </c>
      <c r="P18" s="19" t="s">
        <v>18</v>
      </c>
      <c r="Q18" s="20" t="str">
        <f>'Paramètres compétitions'!B17</f>
        <v>BUDAPEST</v>
      </c>
      <c r="R18" s="19" t="s">
        <v>18</v>
      </c>
      <c r="S18" s="20" t="str">
        <f>'Paramètres compétitions'!B18</f>
        <v>CABRIES</v>
      </c>
      <c r="T18" s="19" t="s">
        <v>18</v>
      </c>
      <c r="U18" s="20" t="str">
        <f>'Paramètres compétitions'!B19</f>
        <v>POZNAN</v>
      </c>
      <c r="V18" s="19" t="s">
        <v>18</v>
      </c>
      <c r="W18" s="20" t="str">
        <f>'Paramètres compétitions'!B20</f>
        <v>ROME</v>
      </c>
      <c r="X18" s="21" t="s">
        <v>18</v>
      </c>
      <c r="Y18" s="22"/>
      <c r="Z18" s="23"/>
      <c r="AA18" s="23"/>
      <c r="AB18" s="23"/>
      <c r="AC18" s="23"/>
      <c r="AD18" s="23"/>
      <c r="AE18" s="23"/>
      <c r="AF18" s="23"/>
      <c r="AG18" s="22"/>
      <c r="AH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62"/>
      <c r="I19" s="28">
        <f>VLOOKUP(I18,'Paramètres compétitions'!$B$13:$W$20,2,FALSE)</f>
        <v>43751</v>
      </c>
      <c r="J19" s="29"/>
      <c r="K19" s="30">
        <f>VLOOKUP(K18,'Paramètres compétitions'!$B$13:$W$20,2,FALSE)</f>
        <v>43772</v>
      </c>
      <c r="L19" s="29"/>
      <c r="M19" s="30">
        <f>VLOOKUP(M18,'Paramètres compétitions'!$B$13:$W$20,2,FALSE)</f>
        <v>43786</v>
      </c>
      <c r="N19" s="31"/>
      <c r="O19" s="28">
        <f>VLOOKUP(O18,'Paramètres compétitions'!$B$13:$W$20,2,FALSE)</f>
        <v>43007</v>
      </c>
      <c r="P19" s="29"/>
      <c r="Q19" s="30">
        <f>VLOOKUP(Q18,'Paramètres compétitions'!$B$13:$W$20,2,FALSE)</f>
        <v>43779</v>
      </c>
      <c r="R19" s="29"/>
      <c r="S19" s="30">
        <f>VLOOKUP(S18,'Paramètres compétitions'!$B$13:$W$20,2,FALSE)</f>
        <v>43800</v>
      </c>
      <c r="T19" s="29"/>
      <c r="U19" s="30">
        <f>VLOOKUP(U18,'Paramètres compétitions'!$B$13:$W$20,2,FALSE)</f>
        <v>43842</v>
      </c>
      <c r="V19" s="29"/>
      <c r="W19" s="30">
        <f>VLOOKUP(W18,'Paramètres compétitions'!$B$13:$W$20,2,FALSE)</f>
        <v>43856</v>
      </c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62"/>
      <c r="I20" s="33">
        <f>VLOOKUP(I18,'Paramètres compétitions'!$B$13:$W$20,10,FALSE)</f>
        <v>1.34</v>
      </c>
      <c r="J20" s="34"/>
      <c r="K20" s="35">
        <f>VLOOKUP(K18,'Paramètres compétitions'!$B$13:$W$20,10,FALSE)</f>
        <v>1.22</v>
      </c>
      <c r="L20" s="34"/>
      <c r="M20" s="35">
        <f>VLOOKUP(M18,'Paramètres compétitions'!$B$13:$W$20,10,FALSE)</f>
        <v>1.61</v>
      </c>
      <c r="N20" s="36"/>
      <c r="O20" s="33">
        <f>VLOOKUP(O18,'Paramètres compétitions'!$B$13:$W$20,10,FALSE)</f>
        <v>1.8</v>
      </c>
      <c r="P20" s="34"/>
      <c r="Q20" s="35">
        <f>VLOOKUP(Q18,'Paramètres compétitions'!$B$13:$W$20,10,FALSE)</f>
        <v>2.85</v>
      </c>
      <c r="R20" s="34"/>
      <c r="S20" s="35">
        <f>VLOOKUP(S18,'Paramètres compétitions'!$B$13:$W$20,10,FALSE)</f>
        <v>2.35</v>
      </c>
      <c r="T20" s="34"/>
      <c r="U20" s="35">
        <f>VLOOKUP(U18,'Paramètres compétitions'!$B$13:$W$20,10,FALSE)</f>
        <v>2.31</v>
      </c>
      <c r="V20" s="34"/>
      <c r="W20" s="35">
        <f>VLOOKUP(W18,'Paramètres compétitions'!$B$13:$W$20,10,FALSE)</f>
        <v>2.21</v>
      </c>
      <c r="X20" s="36"/>
      <c r="Y20" s="2"/>
      <c r="Z20" s="32"/>
      <c r="AA20" s="32"/>
      <c r="AB20" s="32"/>
      <c r="AC20" s="32"/>
      <c r="AD20" s="32"/>
      <c r="AE20" s="32"/>
      <c r="AF20" s="32"/>
      <c r="AG20" s="32"/>
      <c r="AH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63"/>
      <c r="I21" s="33" t="str">
        <f>VLOOKUP(I18,'Paramètres compétitions'!$B$13:$W$20,13,FALSE)</f>
        <v>V</v>
      </c>
      <c r="J21" s="40"/>
      <c r="K21" s="35" t="str">
        <f>VLOOKUP(K18,'Paramètres compétitions'!$B$13:$W$20,13,FALSE)</f>
        <v>V</v>
      </c>
      <c r="L21" s="40"/>
      <c r="M21" s="35" t="str">
        <f>VLOOKUP(M18,'Paramètres compétitions'!$B$13:$W$20,13,FALSE)</f>
        <v>IV</v>
      </c>
      <c r="N21" s="41"/>
      <c r="O21" s="33" t="str">
        <f>VLOOKUP(O18,'Paramètres compétitions'!$B$13:$W$20,13,FALSE)</f>
        <v>IV</v>
      </c>
      <c r="P21" s="40"/>
      <c r="Q21" s="35" t="str">
        <f>VLOOKUP(Q18,'Paramètres compétitions'!$B$13:$W$20,13,FALSE)</f>
        <v>II</v>
      </c>
      <c r="R21" s="40"/>
      <c r="S21" s="35" t="str">
        <f>VLOOKUP(S18,'Paramètres compétitions'!$B$13:$W$20,13,FALSE)</f>
        <v>III</v>
      </c>
      <c r="T21" s="40"/>
      <c r="U21" s="35" t="str">
        <f>VLOOKUP(U18,'Paramètres compétitions'!$B$13:$W$20,13,FALSE)</f>
        <v>III</v>
      </c>
      <c r="V21" s="40"/>
      <c r="W21" s="35" t="str">
        <f>VLOOKUP(W18,'Paramètres compétitions'!$B$13:$W$20,13,FALSE)</f>
        <v>III</v>
      </c>
      <c r="X21" s="41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64"/>
      <c r="I22" s="47"/>
      <c r="J22" s="48"/>
      <c r="K22" s="49"/>
      <c r="L22" s="48"/>
      <c r="M22" s="49"/>
      <c r="N22" s="50"/>
      <c r="O22" s="47"/>
      <c r="P22" s="48"/>
      <c r="Q22" s="49"/>
      <c r="R22" s="48"/>
      <c r="S22" s="49"/>
      <c r="T22" s="48"/>
      <c r="U22" s="49"/>
      <c r="V22" s="48"/>
      <c r="W22" s="49"/>
      <c r="X22" s="50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ht="12.75" customHeight="1">
      <c r="A23" s="53">
        <f t="shared" ref="A23:A37" si="1">ROW()-22</f>
        <v>1</v>
      </c>
      <c r="B23" s="55" t="s">
        <v>50</v>
      </c>
      <c r="C23" s="55" t="s">
        <v>51</v>
      </c>
      <c r="D23" s="71">
        <v>2003.0</v>
      </c>
      <c r="E23" s="55" t="s">
        <v>39</v>
      </c>
      <c r="F23" s="53" t="s">
        <v>32</v>
      </c>
      <c r="G23" s="57">
        <f t="shared" ref="G23:G37" si="2">SUM(AC23:AF23)</f>
        <v>520</v>
      </c>
      <c r="H23" s="68">
        <f t="shared" ref="H23:H37" si="3">LARGE(AC23:AH23,1)+LARGE(AC23:AH23,2)+LARGE(AC23:AH23,3)+LARGE(AC23:AH23,4)+LARGE(AC23:AH23,5)</f>
        <v>650</v>
      </c>
      <c r="I23" s="58">
        <v>34.0</v>
      </c>
      <c r="J23" s="40">
        <f t="shared" ref="J23:J37" si="4">IF(I23,VLOOKUP(I23,I$1:J$14,2,TRUE),"")</f>
        <v>80</v>
      </c>
      <c r="K23" s="38">
        <v>26.0</v>
      </c>
      <c r="L23" s="40">
        <f t="shared" ref="L23:L37" si="5">IF(K23,VLOOKUP(K23,K$1:L$14,2,TRUE),"")</f>
        <v>130</v>
      </c>
      <c r="M23" s="38">
        <v>56.0</v>
      </c>
      <c r="N23" s="40">
        <f t="shared" ref="N23:N37" si="6">IF(M23,VLOOKUP(M23,M$1:N$14,2,TRUE),"")</f>
        <v>130</v>
      </c>
      <c r="O23" s="114">
        <v>52.0</v>
      </c>
      <c r="P23" s="40">
        <f t="shared" ref="P23:P37" si="7">IF(O23,VLOOKUP(O23,O$1:P$14,2,TRUE),"")</f>
        <v>130</v>
      </c>
      <c r="Q23" s="38">
        <v>169.0</v>
      </c>
      <c r="R23" s="40">
        <f t="shared" ref="R23:R37" si="8">IF(Q23,VLOOKUP(Q23,Q$1:R$14,2,TRUE),"")</f>
        <v>130</v>
      </c>
      <c r="S23" s="38">
        <v>120.0</v>
      </c>
      <c r="T23" s="40">
        <f t="shared" ref="T23:T37" si="9">IF(S23,VLOOKUP(S23,S$1:T$14,2,TRUE),"")</f>
        <v>130</v>
      </c>
      <c r="U23" s="38">
        <v>81.0</v>
      </c>
      <c r="V23" s="40">
        <f t="shared" ref="V23:V37" si="10">IF(U23,VLOOKUP(U23,U$1:V$14,2,TRUE),"")</f>
        <v>130</v>
      </c>
      <c r="W23" s="38">
        <v>117.0</v>
      </c>
      <c r="X23" s="40">
        <f t="shared" ref="X23:X37" si="11">IF(W23,VLOOKUP(W23,W$1:X$14,2,TRUE),"")</f>
        <v>130</v>
      </c>
      <c r="Y23" s="2"/>
      <c r="Z23" s="60">
        <f t="shared" ref="Z23:Z37" si="12">IF(J23="",0,J23)</f>
        <v>80</v>
      </c>
      <c r="AA23" s="60">
        <f t="shared" ref="AA23:AA37" si="13">IF(L23="",0,L23)</f>
        <v>130</v>
      </c>
      <c r="AB23" s="60">
        <f t="shared" ref="AB23:AB37" si="14">IF(N23="",0,N23)</f>
        <v>130</v>
      </c>
      <c r="AC23" s="2">
        <f t="shared" ref="AC23:AC37" si="15">LARGE(Z23:AB23,1)</f>
        <v>130</v>
      </c>
      <c r="AD23" s="2">
        <f t="shared" ref="AD23:AD37" si="16">IF(P23="",0,P23)</f>
        <v>130</v>
      </c>
      <c r="AE23" s="2">
        <f t="shared" ref="AE23:AE37" si="17">IF(R23="",0,R23)</f>
        <v>130</v>
      </c>
      <c r="AF23" s="2">
        <f t="shared" ref="AF23:AF37" si="18">IF(T23="",0,T23)</f>
        <v>130</v>
      </c>
      <c r="AG23" s="2">
        <f t="shared" ref="AG23:AG37" si="19">IF(V23="",0,V23)</f>
        <v>130</v>
      </c>
      <c r="AH23" s="2">
        <f t="shared" ref="AH23:AH37" si="20">IF(X23="",0,X23)</f>
        <v>130</v>
      </c>
    </row>
    <row r="24" ht="12.75" customHeight="1">
      <c r="A24" s="16">
        <f t="shared" si="1"/>
        <v>2</v>
      </c>
      <c r="B24" s="55" t="s">
        <v>83</v>
      </c>
      <c r="C24" s="55" t="s">
        <v>84</v>
      </c>
      <c r="D24" s="56">
        <v>2004.0</v>
      </c>
      <c r="E24" s="55" t="s">
        <v>62</v>
      </c>
      <c r="F24" s="16" t="s">
        <v>32</v>
      </c>
      <c r="G24" s="57">
        <f t="shared" si="2"/>
        <v>210</v>
      </c>
      <c r="H24" s="77">
        <f t="shared" si="3"/>
        <v>290</v>
      </c>
      <c r="I24" s="58">
        <v>22.0</v>
      </c>
      <c r="J24" s="40">
        <f t="shared" si="4"/>
        <v>130</v>
      </c>
      <c r="K24" s="38">
        <v>72.0</v>
      </c>
      <c r="L24" s="40">
        <f t="shared" si="5"/>
        <v>50</v>
      </c>
      <c r="M24" s="38">
        <v>96.0</v>
      </c>
      <c r="N24" s="40">
        <f t="shared" si="6"/>
        <v>0</v>
      </c>
      <c r="O24" s="58"/>
      <c r="P24" s="40" t="str">
        <f t="shared" si="7"/>
        <v/>
      </c>
      <c r="Q24" s="38"/>
      <c r="R24" s="40" t="str">
        <f t="shared" si="8"/>
        <v/>
      </c>
      <c r="S24" s="38">
        <v>131.0</v>
      </c>
      <c r="T24" s="40">
        <f t="shared" si="9"/>
        <v>80</v>
      </c>
      <c r="U24" s="38">
        <v>133.0</v>
      </c>
      <c r="V24" s="40">
        <f t="shared" si="10"/>
        <v>80</v>
      </c>
      <c r="W24" s="38">
        <v>146.0</v>
      </c>
      <c r="X24" s="40">
        <f t="shared" si="11"/>
        <v>0</v>
      </c>
      <c r="Y24" s="2"/>
      <c r="Z24" s="60">
        <f t="shared" si="12"/>
        <v>130</v>
      </c>
      <c r="AA24" s="60">
        <f t="shared" si="13"/>
        <v>50</v>
      </c>
      <c r="AB24" s="60">
        <f t="shared" si="14"/>
        <v>0</v>
      </c>
      <c r="AC24" s="2">
        <f t="shared" si="15"/>
        <v>130</v>
      </c>
      <c r="AD24" s="2">
        <f t="shared" si="16"/>
        <v>0</v>
      </c>
      <c r="AE24" s="2">
        <f t="shared" si="17"/>
        <v>0</v>
      </c>
      <c r="AF24" s="2">
        <f t="shared" si="18"/>
        <v>80</v>
      </c>
      <c r="AG24" s="2">
        <f t="shared" si="19"/>
        <v>80</v>
      </c>
      <c r="AH24" s="2">
        <f t="shared" si="20"/>
        <v>0</v>
      </c>
    </row>
    <row r="25" ht="12.75" customHeight="1">
      <c r="A25" s="53">
        <f t="shared" si="1"/>
        <v>3</v>
      </c>
      <c r="B25" s="55" t="s">
        <v>76</v>
      </c>
      <c r="C25" s="55" t="s">
        <v>77</v>
      </c>
      <c r="D25" s="71">
        <v>2005.0</v>
      </c>
      <c r="E25" s="55" t="s">
        <v>78</v>
      </c>
      <c r="F25" s="53" t="s">
        <v>32</v>
      </c>
      <c r="G25" s="57">
        <f t="shared" si="2"/>
        <v>160</v>
      </c>
      <c r="H25" s="68">
        <f t="shared" si="3"/>
        <v>160</v>
      </c>
      <c r="I25" s="58">
        <v>99.0</v>
      </c>
      <c r="J25" s="40">
        <f t="shared" si="4"/>
        <v>30</v>
      </c>
      <c r="K25" s="38">
        <v>60.0</v>
      </c>
      <c r="L25" s="40">
        <f t="shared" si="5"/>
        <v>80</v>
      </c>
      <c r="M25" s="38">
        <v>85.0</v>
      </c>
      <c r="N25" s="40">
        <f t="shared" si="6"/>
        <v>80</v>
      </c>
      <c r="O25" s="114">
        <v>73.0</v>
      </c>
      <c r="P25" s="40">
        <f t="shared" si="7"/>
        <v>80</v>
      </c>
      <c r="Q25" s="38"/>
      <c r="R25" s="40" t="str">
        <f t="shared" si="8"/>
        <v/>
      </c>
      <c r="S25" s="38">
        <v>179.0</v>
      </c>
      <c r="T25" s="40">
        <f t="shared" si="9"/>
        <v>0</v>
      </c>
      <c r="U25" s="38">
        <v>173.0</v>
      </c>
      <c r="V25" s="40">
        <f t="shared" si="10"/>
        <v>0</v>
      </c>
      <c r="W25" s="38">
        <v>151.0</v>
      </c>
      <c r="X25" s="40">
        <f t="shared" si="11"/>
        <v>0</v>
      </c>
      <c r="Y25" s="2"/>
      <c r="Z25" s="60">
        <f t="shared" si="12"/>
        <v>30</v>
      </c>
      <c r="AA25" s="60">
        <f t="shared" si="13"/>
        <v>80</v>
      </c>
      <c r="AB25" s="60">
        <f t="shared" si="14"/>
        <v>80</v>
      </c>
      <c r="AC25" s="2">
        <f t="shared" si="15"/>
        <v>80</v>
      </c>
      <c r="AD25" s="2">
        <f t="shared" si="16"/>
        <v>80</v>
      </c>
      <c r="AE25" s="2">
        <f t="shared" si="17"/>
        <v>0</v>
      </c>
      <c r="AF25" s="2">
        <f t="shared" si="18"/>
        <v>0</v>
      </c>
      <c r="AG25" s="2">
        <f t="shared" si="19"/>
        <v>0</v>
      </c>
      <c r="AH25" s="2">
        <f t="shared" si="20"/>
        <v>0</v>
      </c>
    </row>
    <row r="26" ht="12.75" customHeight="1">
      <c r="A26" s="53">
        <f t="shared" si="1"/>
        <v>4</v>
      </c>
      <c r="B26" s="55" t="s">
        <v>163</v>
      </c>
      <c r="C26" s="55" t="s">
        <v>164</v>
      </c>
      <c r="D26" s="71">
        <v>2005.0</v>
      </c>
      <c r="E26" s="55" t="s">
        <v>44</v>
      </c>
      <c r="F26" s="53" t="s">
        <v>32</v>
      </c>
      <c r="G26" s="57">
        <f t="shared" si="2"/>
        <v>130</v>
      </c>
      <c r="H26" s="68">
        <f t="shared" si="3"/>
        <v>130</v>
      </c>
      <c r="I26" s="58">
        <v>90.0</v>
      </c>
      <c r="J26" s="40">
        <f t="shared" si="4"/>
        <v>30</v>
      </c>
      <c r="K26" s="38">
        <v>86.0</v>
      </c>
      <c r="L26" s="40">
        <f t="shared" si="5"/>
        <v>50</v>
      </c>
      <c r="M26" s="38"/>
      <c r="N26" s="40" t="str">
        <f t="shared" si="6"/>
        <v/>
      </c>
      <c r="O26" s="114">
        <v>77.0</v>
      </c>
      <c r="P26" s="40">
        <f t="shared" si="7"/>
        <v>80</v>
      </c>
      <c r="Q26" s="38"/>
      <c r="R26" s="40" t="str">
        <f t="shared" si="8"/>
        <v/>
      </c>
      <c r="S26" s="38"/>
      <c r="T26" s="40" t="str">
        <f t="shared" si="9"/>
        <v/>
      </c>
      <c r="U26" s="38"/>
      <c r="V26" s="40" t="str">
        <f t="shared" si="10"/>
        <v/>
      </c>
      <c r="W26" s="38"/>
      <c r="X26" s="40" t="str">
        <f t="shared" si="11"/>
        <v/>
      </c>
      <c r="Y26" s="2"/>
      <c r="Z26" s="60">
        <f t="shared" si="12"/>
        <v>30</v>
      </c>
      <c r="AA26" s="60">
        <f t="shared" si="13"/>
        <v>50</v>
      </c>
      <c r="AB26" s="60">
        <f t="shared" si="14"/>
        <v>0</v>
      </c>
      <c r="AC26" s="2">
        <f t="shared" si="15"/>
        <v>50</v>
      </c>
      <c r="AD26" s="2">
        <f t="shared" si="16"/>
        <v>80</v>
      </c>
      <c r="AE26" s="2">
        <f t="shared" si="17"/>
        <v>0</v>
      </c>
      <c r="AF26" s="2">
        <f t="shared" si="18"/>
        <v>0</v>
      </c>
      <c r="AG26" s="2">
        <f t="shared" si="19"/>
        <v>0</v>
      </c>
      <c r="AH26" s="2">
        <f t="shared" si="20"/>
        <v>0</v>
      </c>
    </row>
    <row r="27" ht="12.75" customHeight="1">
      <c r="A27" s="53">
        <f t="shared" si="1"/>
        <v>5</v>
      </c>
      <c r="B27" s="55" t="s">
        <v>81</v>
      </c>
      <c r="C27" s="55" t="s">
        <v>82</v>
      </c>
      <c r="D27" s="56">
        <v>2004.0</v>
      </c>
      <c r="E27" s="55" t="s">
        <v>47</v>
      </c>
      <c r="F27" s="53" t="s">
        <v>32</v>
      </c>
      <c r="G27" s="57">
        <f t="shared" si="2"/>
        <v>130</v>
      </c>
      <c r="H27" s="68">
        <f t="shared" si="3"/>
        <v>130</v>
      </c>
      <c r="I27" s="58"/>
      <c r="J27" s="40" t="str">
        <f t="shared" si="4"/>
        <v/>
      </c>
      <c r="K27" s="38">
        <v>21.0</v>
      </c>
      <c r="L27" s="40">
        <f t="shared" si="5"/>
        <v>130</v>
      </c>
      <c r="M27" s="38">
        <v>88.0</v>
      </c>
      <c r="N27" s="40">
        <f t="shared" si="6"/>
        <v>80</v>
      </c>
      <c r="O27" s="58"/>
      <c r="P27" s="40" t="str">
        <f t="shared" si="7"/>
        <v/>
      </c>
      <c r="Q27" s="38"/>
      <c r="R27" s="40" t="str">
        <f t="shared" si="8"/>
        <v/>
      </c>
      <c r="S27" s="38"/>
      <c r="T27" s="40" t="str">
        <f t="shared" si="9"/>
        <v/>
      </c>
      <c r="U27" s="38"/>
      <c r="V27" s="40" t="str">
        <f t="shared" si="10"/>
        <v/>
      </c>
      <c r="W27" s="38"/>
      <c r="X27" s="40" t="str">
        <f t="shared" si="11"/>
        <v/>
      </c>
      <c r="Y27" s="2"/>
      <c r="Z27" s="60">
        <f t="shared" si="12"/>
        <v>0</v>
      </c>
      <c r="AA27" s="60">
        <f t="shared" si="13"/>
        <v>130</v>
      </c>
      <c r="AB27" s="60">
        <f t="shared" si="14"/>
        <v>80</v>
      </c>
      <c r="AC27" s="2">
        <f t="shared" si="15"/>
        <v>130</v>
      </c>
      <c r="AD27" s="2">
        <f t="shared" si="16"/>
        <v>0</v>
      </c>
      <c r="AE27" s="2">
        <f t="shared" si="17"/>
        <v>0</v>
      </c>
      <c r="AF27" s="2">
        <f t="shared" si="18"/>
        <v>0</v>
      </c>
      <c r="AG27" s="2">
        <f t="shared" si="19"/>
        <v>0</v>
      </c>
      <c r="AH27" s="2">
        <f t="shared" si="20"/>
        <v>0</v>
      </c>
    </row>
    <row r="28" ht="12.75" customHeight="1">
      <c r="A28" s="53">
        <f t="shared" si="1"/>
        <v>6</v>
      </c>
      <c r="B28" s="37" t="s">
        <v>165</v>
      </c>
      <c r="C28" s="37" t="s">
        <v>166</v>
      </c>
      <c r="D28" s="115">
        <v>2005.0</v>
      </c>
      <c r="E28" s="37" t="s">
        <v>44</v>
      </c>
      <c r="F28" s="53" t="s">
        <v>32</v>
      </c>
      <c r="G28" s="57">
        <f t="shared" si="2"/>
        <v>80</v>
      </c>
      <c r="H28" s="68">
        <f t="shared" si="3"/>
        <v>80</v>
      </c>
      <c r="I28" s="58">
        <v>116.0</v>
      </c>
      <c r="J28" s="40">
        <f t="shared" si="4"/>
        <v>0</v>
      </c>
      <c r="K28" s="38">
        <v>63.0</v>
      </c>
      <c r="L28" s="40">
        <f t="shared" si="5"/>
        <v>80</v>
      </c>
      <c r="M28" s="38"/>
      <c r="N28" s="40" t="str">
        <f t="shared" si="6"/>
        <v/>
      </c>
      <c r="O28" s="58">
        <v>102.0</v>
      </c>
      <c r="P28" s="40">
        <f t="shared" si="7"/>
        <v>0</v>
      </c>
      <c r="Q28" s="38"/>
      <c r="R28" s="40" t="str">
        <f t="shared" si="8"/>
        <v/>
      </c>
      <c r="S28" s="38"/>
      <c r="T28" s="40" t="str">
        <f t="shared" si="9"/>
        <v/>
      </c>
      <c r="U28" s="38"/>
      <c r="V28" s="40" t="str">
        <f t="shared" si="10"/>
        <v/>
      </c>
      <c r="W28" s="38"/>
      <c r="X28" s="40" t="str">
        <f t="shared" si="11"/>
        <v/>
      </c>
      <c r="Y28" s="2"/>
      <c r="Z28" s="60">
        <f t="shared" si="12"/>
        <v>0</v>
      </c>
      <c r="AA28" s="60">
        <f t="shared" si="13"/>
        <v>80</v>
      </c>
      <c r="AB28" s="60">
        <f t="shared" si="14"/>
        <v>0</v>
      </c>
      <c r="AC28" s="2">
        <f t="shared" si="15"/>
        <v>80</v>
      </c>
      <c r="AD28" s="2">
        <f t="shared" si="16"/>
        <v>0</v>
      </c>
      <c r="AE28" s="2">
        <f t="shared" si="17"/>
        <v>0</v>
      </c>
      <c r="AF28" s="2">
        <f t="shared" si="18"/>
        <v>0</v>
      </c>
      <c r="AG28" s="2">
        <f t="shared" si="19"/>
        <v>0</v>
      </c>
      <c r="AH28" s="2">
        <f t="shared" si="20"/>
        <v>0</v>
      </c>
    </row>
    <row r="29" ht="12.75" customHeight="1">
      <c r="A29" s="53">
        <f t="shared" si="1"/>
        <v>7</v>
      </c>
      <c r="B29" s="37" t="s">
        <v>167</v>
      </c>
      <c r="C29" s="37" t="s">
        <v>168</v>
      </c>
      <c r="D29" s="115">
        <v>2006.0</v>
      </c>
      <c r="E29" s="37" t="s">
        <v>44</v>
      </c>
      <c r="F29" s="53" t="s">
        <v>32</v>
      </c>
      <c r="G29" s="57">
        <f t="shared" si="2"/>
        <v>0</v>
      </c>
      <c r="H29" s="68">
        <f t="shared" si="3"/>
        <v>0</v>
      </c>
      <c r="I29" s="58">
        <v>121.0</v>
      </c>
      <c r="J29" s="40">
        <f t="shared" si="4"/>
        <v>0</v>
      </c>
      <c r="K29" s="38"/>
      <c r="L29" s="40" t="str">
        <f t="shared" si="5"/>
        <v/>
      </c>
      <c r="M29" s="38"/>
      <c r="N29" s="40" t="str">
        <f t="shared" si="6"/>
        <v/>
      </c>
      <c r="O29" s="58">
        <v>99.0</v>
      </c>
      <c r="P29" s="40">
        <f t="shared" si="7"/>
        <v>0</v>
      </c>
      <c r="Q29" s="38"/>
      <c r="R29" s="40" t="str">
        <f t="shared" si="8"/>
        <v/>
      </c>
      <c r="S29" s="38"/>
      <c r="T29" s="40" t="str">
        <f t="shared" si="9"/>
        <v/>
      </c>
      <c r="U29" s="38"/>
      <c r="V29" s="40" t="str">
        <f t="shared" si="10"/>
        <v/>
      </c>
      <c r="W29" s="38"/>
      <c r="X29" s="40" t="str">
        <f t="shared" si="11"/>
        <v/>
      </c>
      <c r="Y29" s="2"/>
      <c r="Z29" s="60">
        <f t="shared" si="12"/>
        <v>0</v>
      </c>
      <c r="AA29" s="60">
        <f t="shared" si="13"/>
        <v>0</v>
      </c>
      <c r="AB29" s="60">
        <f t="shared" si="14"/>
        <v>0</v>
      </c>
      <c r="AC29" s="2">
        <f t="shared" si="15"/>
        <v>0</v>
      </c>
      <c r="AD29" s="2">
        <f t="shared" si="16"/>
        <v>0</v>
      </c>
      <c r="AE29" s="2">
        <f t="shared" si="17"/>
        <v>0</v>
      </c>
      <c r="AF29" s="2">
        <f t="shared" si="18"/>
        <v>0</v>
      </c>
      <c r="AG29" s="2">
        <f t="shared" si="19"/>
        <v>0</v>
      </c>
      <c r="AH29" s="2">
        <f t="shared" si="20"/>
        <v>0</v>
      </c>
    </row>
    <row r="30" ht="12.75" customHeight="1">
      <c r="A30" s="53">
        <f t="shared" si="1"/>
        <v>8</v>
      </c>
      <c r="B30" s="37" t="s">
        <v>169</v>
      </c>
      <c r="C30" s="37" t="s">
        <v>170</v>
      </c>
      <c r="D30" s="38">
        <v>2005.0</v>
      </c>
      <c r="E30" s="37" t="s">
        <v>171</v>
      </c>
      <c r="F30" s="53" t="s">
        <v>32</v>
      </c>
      <c r="G30" s="57">
        <f t="shared" si="2"/>
        <v>0</v>
      </c>
      <c r="H30" s="68">
        <f t="shared" si="3"/>
        <v>0</v>
      </c>
      <c r="I30" s="58">
        <v>133.0</v>
      </c>
      <c r="J30" s="40">
        <f t="shared" si="4"/>
        <v>0</v>
      </c>
      <c r="K30" s="38">
        <v>92.0</v>
      </c>
      <c r="L30" s="40">
        <f t="shared" si="5"/>
        <v>0</v>
      </c>
      <c r="M30" s="38"/>
      <c r="N30" s="40" t="str">
        <f t="shared" si="6"/>
        <v/>
      </c>
      <c r="O30" s="58"/>
      <c r="P30" s="40" t="str">
        <f t="shared" si="7"/>
        <v/>
      </c>
      <c r="Q30" s="38"/>
      <c r="R30" s="40" t="str">
        <f t="shared" si="8"/>
        <v/>
      </c>
      <c r="S30" s="38"/>
      <c r="T30" s="40" t="str">
        <f t="shared" si="9"/>
        <v/>
      </c>
      <c r="U30" s="38"/>
      <c r="V30" s="40" t="str">
        <f t="shared" si="10"/>
        <v/>
      </c>
      <c r="W30" s="38"/>
      <c r="X30" s="40" t="str">
        <f t="shared" si="11"/>
        <v/>
      </c>
      <c r="Y30" s="2"/>
      <c r="Z30" s="60">
        <f t="shared" si="12"/>
        <v>0</v>
      </c>
      <c r="AA30" s="60">
        <f t="shared" si="13"/>
        <v>0</v>
      </c>
      <c r="AB30" s="60">
        <f t="shared" si="14"/>
        <v>0</v>
      </c>
      <c r="AC30" s="2">
        <f t="shared" si="15"/>
        <v>0</v>
      </c>
      <c r="AD30" s="2">
        <f t="shared" si="16"/>
        <v>0</v>
      </c>
      <c r="AE30" s="2">
        <f t="shared" si="17"/>
        <v>0</v>
      </c>
      <c r="AF30" s="2">
        <f t="shared" si="18"/>
        <v>0</v>
      </c>
      <c r="AG30" s="2">
        <f t="shared" si="19"/>
        <v>0</v>
      </c>
      <c r="AH30" s="2">
        <f t="shared" si="20"/>
        <v>0</v>
      </c>
    </row>
    <row r="31" ht="12.75" customHeight="1">
      <c r="A31" s="53">
        <f t="shared" si="1"/>
        <v>9</v>
      </c>
      <c r="B31" s="37"/>
      <c r="C31" s="37"/>
      <c r="D31" s="38"/>
      <c r="E31" s="37"/>
      <c r="F31" s="53" t="s">
        <v>32</v>
      </c>
      <c r="G31" s="57">
        <f t="shared" si="2"/>
        <v>0</v>
      </c>
      <c r="H31" s="68">
        <f t="shared" si="3"/>
        <v>0</v>
      </c>
      <c r="I31" s="58"/>
      <c r="J31" s="40" t="str">
        <f t="shared" si="4"/>
        <v/>
      </c>
      <c r="K31" s="38"/>
      <c r="L31" s="40" t="str">
        <f t="shared" si="5"/>
        <v/>
      </c>
      <c r="M31" s="38"/>
      <c r="N31" s="40" t="str">
        <f t="shared" si="6"/>
        <v/>
      </c>
      <c r="O31" s="58"/>
      <c r="P31" s="40" t="str">
        <f t="shared" si="7"/>
        <v/>
      </c>
      <c r="Q31" s="38"/>
      <c r="R31" s="40" t="str">
        <f t="shared" si="8"/>
        <v/>
      </c>
      <c r="S31" s="38"/>
      <c r="T31" s="40" t="str">
        <f t="shared" si="9"/>
        <v/>
      </c>
      <c r="U31" s="38"/>
      <c r="V31" s="40" t="str">
        <f t="shared" si="10"/>
        <v/>
      </c>
      <c r="W31" s="38"/>
      <c r="X31" s="40" t="str">
        <f t="shared" si="11"/>
        <v/>
      </c>
      <c r="Y31" s="2"/>
      <c r="Z31" s="60">
        <f t="shared" si="12"/>
        <v>0</v>
      </c>
      <c r="AA31" s="60">
        <f t="shared" si="13"/>
        <v>0</v>
      </c>
      <c r="AB31" s="60">
        <f t="shared" si="14"/>
        <v>0</v>
      </c>
      <c r="AC31" s="2">
        <f t="shared" si="15"/>
        <v>0</v>
      </c>
      <c r="AD31" s="2">
        <f t="shared" si="16"/>
        <v>0</v>
      </c>
      <c r="AE31" s="2">
        <f t="shared" si="17"/>
        <v>0</v>
      </c>
      <c r="AF31" s="2">
        <f t="shared" si="18"/>
        <v>0</v>
      </c>
      <c r="AG31" s="2">
        <f t="shared" si="19"/>
        <v>0</v>
      </c>
      <c r="AH31" s="2">
        <f t="shared" si="20"/>
        <v>0</v>
      </c>
    </row>
    <row r="32" ht="12.75" customHeight="1">
      <c r="A32" s="53">
        <f t="shared" si="1"/>
        <v>10</v>
      </c>
      <c r="B32" s="37"/>
      <c r="C32" s="37"/>
      <c r="D32" s="38"/>
      <c r="E32" s="37"/>
      <c r="F32" s="53" t="s">
        <v>32</v>
      </c>
      <c r="G32" s="57">
        <f t="shared" si="2"/>
        <v>0</v>
      </c>
      <c r="H32" s="68">
        <f t="shared" si="3"/>
        <v>0</v>
      </c>
      <c r="I32" s="58"/>
      <c r="J32" s="40" t="str">
        <f t="shared" si="4"/>
        <v/>
      </c>
      <c r="K32" s="38"/>
      <c r="L32" s="40" t="str">
        <f t="shared" si="5"/>
        <v/>
      </c>
      <c r="M32" s="38"/>
      <c r="N32" s="40" t="str">
        <f t="shared" si="6"/>
        <v/>
      </c>
      <c r="O32" s="58"/>
      <c r="P32" s="40" t="str">
        <f t="shared" si="7"/>
        <v/>
      </c>
      <c r="Q32" s="38"/>
      <c r="R32" s="40" t="str">
        <f t="shared" si="8"/>
        <v/>
      </c>
      <c r="S32" s="38"/>
      <c r="T32" s="40" t="str">
        <f t="shared" si="9"/>
        <v/>
      </c>
      <c r="U32" s="38"/>
      <c r="V32" s="40" t="str">
        <f t="shared" si="10"/>
        <v/>
      </c>
      <c r="W32" s="38"/>
      <c r="X32" s="40" t="str">
        <f t="shared" si="11"/>
        <v/>
      </c>
      <c r="Y32" s="2"/>
      <c r="Z32" s="60">
        <f t="shared" si="12"/>
        <v>0</v>
      </c>
      <c r="AA32" s="60">
        <f t="shared" si="13"/>
        <v>0</v>
      </c>
      <c r="AB32" s="60">
        <f t="shared" si="14"/>
        <v>0</v>
      </c>
      <c r="AC32" s="2">
        <f t="shared" si="15"/>
        <v>0</v>
      </c>
      <c r="AD32" s="2">
        <f t="shared" si="16"/>
        <v>0</v>
      </c>
      <c r="AE32" s="2">
        <f t="shared" si="17"/>
        <v>0</v>
      </c>
      <c r="AF32" s="2">
        <f t="shared" si="18"/>
        <v>0</v>
      </c>
      <c r="AG32" s="2">
        <f t="shared" si="19"/>
        <v>0</v>
      </c>
      <c r="AH32" s="2">
        <f t="shared" si="20"/>
        <v>0</v>
      </c>
    </row>
    <row r="33" ht="12.75" customHeight="1">
      <c r="A33" s="53">
        <f t="shared" si="1"/>
        <v>11</v>
      </c>
      <c r="B33" s="37"/>
      <c r="C33" s="37"/>
      <c r="D33" s="38"/>
      <c r="E33" s="37"/>
      <c r="F33" s="53" t="s">
        <v>32</v>
      </c>
      <c r="G33" s="57">
        <f t="shared" si="2"/>
        <v>0</v>
      </c>
      <c r="H33" s="68">
        <f t="shared" si="3"/>
        <v>0</v>
      </c>
      <c r="I33" s="58"/>
      <c r="J33" s="40" t="str">
        <f t="shared" si="4"/>
        <v/>
      </c>
      <c r="K33" s="38"/>
      <c r="L33" s="40" t="str">
        <f t="shared" si="5"/>
        <v/>
      </c>
      <c r="M33" s="38"/>
      <c r="N33" s="40" t="str">
        <f t="shared" si="6"/>
        <v/>
      </c>
      <c r="O33" s="58"/>
      <c r="P33" s="40" t="str">
        <f t="shared" si="7"/>
        <v/>
      </c>
      <c r="Q33" s="38"/>
      <c r="R33" s="40" t="str">
        <f t="shared" si="8"/>
        <v/>
      </c>
      <c r="S33" s="38"/>
      <c r="T33" s="40" t="str">
        <f t="shared" si="9"/>
        <v/>
      </c>
      <c r="U33" s="38"/>
      <c r="V33" s="40" t="str">
        <f t="shared" si="10"/>
        <v/>
      </c>
      <c r="W33" s="38"/>
      <c r="X33" s="40" t="str">
        <f t="shared" si="11"/>
        <v/>
      </c>
      <c r="Y33" s="2"/>
      <c r="Z33" s="60">
        <f t="shared" si="12"/>
        <v>0</v>
      </c>
      <c r="AA33" s="60">
        <f t="shared" si="13"/>
        <v>0</v>
      </c>
      <c r="AB33" s="60">
        <f t="shared" si="14"/>
        <v>0</v>
      </c>
      <c r="AC33" s="2">
        <f t="shared" si="15"/>
        <v>0</v>
      </c>
      <c r="AD33" s="2">
        <f t="shared" si="16"/>
        <v>0</v>
      </c>
      <c r="AE33" s="2">
        <f t="shared" si="17"/>
        <v>0</v>
      </c>
      <c r="AF33" s="2">
        <f t="shared" si="18"/>
        <v>0</v>
      </c>
      <c r="AG33" s="2">
        <f t="shared" si="19"/>
        <v>0</v>
      </c>
      <c r="AH33" s="2">
        <f t="shared" si="20"/>
        <v>0</v>
      </c>
    </row>
    <row r="34" ht="12.75" customHeight="1">
      <c r="A34" s="53">
        <f t="shared" si="1"/>
        <v>12</v>
      </c>
      <c r="B34" s="37"/>
      <c r="C34" s="37"/>
      <c r="D34" s="38"/>
      <c r="E34" s="37"/>
      <c r="F34" s="53" t="s">
        <v>32</v>
      </c>
      <c r="G34" s="57">
        <f t="shared" si="2"/>
        <v>0</v>
      </c>
      <c r="H34" s="68">
        <f t="shared" si="3"/>
        <v>0</v>
      </c>
      <c r="I34" s="58"/>
      <c r="J34" s="40" t="str">
        <f t="shared" si="4"/>
        <v/>
      </c>
      <c r="K34" s="38"/>
      <c r="L34" s="40" t="str">
        <f t="shared" si="5"/>
        <v/>
      </c>
      <c r="M34" s="38"/>
      <c r="N34" s="40" t="str">
        <f t="shared" si="6"/>
        <v/>
      </c>
      <c r="O34" s="58"/>
      <c r="P34" s="40" t="str">
        <f t="shared" si="7"/>
        <v/>
      </c>
      <c r="Q34" s="38"/>
      <c r="R34" s="40" t="str">
        <f t="shared" si="8"/>
        <v/>
      </c>
      <c r="S34" s="38"/>
      <c r="T34" s="40" t="str">
        <f t="shared" si="9"/>
        <v/>
      </c>
      <c r="U34" s="38"/>
      <c r="V34" s="40" t="str">
        <f t="shared" si="10"/>
        <v/>
      </c>
      <c r="W34" s="38"/>
      <c r="X34" s="40" t="str">
        <f t="shared" si="11"/>
        <v/>
      </c>
      <c r="Y34" s="2"/>
      <c r="Z34" s="60">
        <f t="shared" si="12"/>
        <v>0</v>
      </c>
      <c r="AA34" s="60">
        <f t="shared" si="13"/>
        <v>0</v>
      </c>
      <c r="AB34" s="60">
        <f t="shared" si="14"/>
        <v>0</v>
      </c>
      <c r="AC34" s="2">
        <f t="shared" si="15"/>
        <v>0</v>
      </c>
      <c r="AD34" s="2">
        <f t="shared" si="16"/>
        <v>0</v>
      </c>
      <c r="AE34" s="2">
        <f t="shared" si="17"/>
        <v>0</v>
      </c>
      <c r="AF34" s="2">
        <f t="shared" si="18"/>
        <v>0</v>
      </c>
      <c r="AG34" s="2">
        <f t="shared" si="19"/>
        <v>0</v>
      </c>
      <c r="AH34" s="2">
        <f t="shared" si="20"/>
        <v>0</v>
      </c>
    </row>
    <row r="35" ht="12.75" customHeight="1">
      <c r="A35" s="53">
        <f t="shared" si="1"/>
        <v>13</v>
      </c>
      <c r="B35" s="37"/>
      <c r="C35" s="37"/>
      <c r="D35" s="38"/>
      <c r="E35" s="37"/>
      <c r="F35" s="53" t="s">
        <v>32</v>
      </c>
      <c r="G35" s="57">
        <f t="shared" si="2"/>
        <v>0</v>
      </c>
      <c r="H35" s="68">
        <f t="shared" si="3"/>
        <v>0</v>
      </c>
      <c r="I35" s="58"/>
      <c r="J35" s="40" t="str">
        <f t="shared" si="4"/>
        <v/>
      </c>
      <c r="K35" s="38"/>
      <c r="L35" s="40" t="str">
        <f t="shared" si="5"/>
        <v/>
      </c>
      <c r="M35" s="38"/>
      <c r="N35" s="40" t="str">
        <f t="shared" si="6"/>
        <v/>
      </c>
      <c r="O35" s="58"/>
      <c r="P35" s="40" t="str">
        <f t="shared" si="7"/>
        <v/>
      </c>
      <c r="Q35" s="38"/>
      <c r="R35" s="40" t="str">
        <f t="shared" si="8"/>
        <v/>
      </c>
      <c r="S35" s="38"/>
      <c r="T35" s="40" t="str">
        <f t="shared" si="9"/>
        <v/>
      </c>
      <c r="U35" s="38"/>
      <c r="V35" s="40" t="str">
        <f t="shared" si="10"/>
        <v/>
      </c>
      <c r="W35" s="38"/>
      <c r="X35" s="40" t="str">
        <f t="shared" si="11"/>
        <v/>
      </c>
      <c r="Y35" s="2"/>
      <c r="Z35" s="60">
        <f t="shared" si="12"/>
        <v>0</v>
      </c>
      <c r="AA35" s="60">
        <f t="shared" si="13"/>
        <v>0</v>
      </c>
      <c r="AB35" s="60">
        <f t="shared" si="14"/>
        <v>0</v>
      </c>
      <c r="AC35" s="2">
        <f t="shared" si="15"/>
        <v>0</v>
      </c>
      <c r="AD35" s="2">
        <f t="shared" si="16"/>
        <v>0</v>
      </c>
      <c r="AE35" s="2">
        <f t="shared" si="17"/>
        <v>0</v>
      </c>
      <c r="AF35" s="2">
        <f t="shared" si="18"/>
        <v>0</v>
      </c>
      <c r="AG35" s="2">
        <f t="shared" si="19"/>
        <v>0</v>
      </c>
      <c r="AH35" s="2">
        <f t="shared" si="20"/>
        <v>0</v>
      </c>
    </row>
    <row r="36" ht="12.75" customHeight="1">
      <c r="A36" s="53">
        <f t="shared" si="1"/>
        <v>14</v>
      </c>
      <c r="B36" s="37"/>
      <c r="C36" s="37"/>
      <c r="D36" s="38"/>
      <c r="E36" s="37"/>
      <c r="F36" s="53" t="s">
        <v>32</v>
      </c>
      <c r="G36" s="57">
        <f t="shared" si="2"/>
        <v>0</v>
      </c>
      <c r="H36" s="68">
        <f t="shared" si="3"/>
        <v>0</v>
      </c>
      <c r="I36" s="58"/>
      <c r="J36" s="40" t="str">
        <f t="shared" si="4"/>
        <v/>
      </c>
      <c r="K36" s="38"/>
      <c r="L36" s="40" t="str">
        <f t="shared" si="5"/>
        <v/>
      </c>
      <c r="M36" s="38"/>
      <c r="N36" s="40" t="str">
        <f t="shared" si="6"/>
        <v/>
      </c>
      <c r="O36" s="58"/>
      <c r="P36" s="40" t="str">
        <f t="shared" si="7"/>
        <v/>
      </c>
      <c r="Q36" s="38"/>
      <c r="R36" s="40" t="str">
        <f t="shared" si="8"/>
        <v/>
      </c>
      <c r="S36" s="38"/>
      <c r="T36" s="40" t="str">
        <f t="shared" si="9"/>
        <v/>
      </c>
      <c r="U36" s="38"/>
      <c r="V36" s="40" t="str">
        <f t="shared" si="10"/>
        <v/>
      </c>
      <c r="W36" s="38"/>
      <c r="X36" s="40" t="str">
        <f t="shared" si="11"/>
        <v/>
      </c>
      <c r="Y36" s="2"/>
      <c r="Z36" s="60">
        <f t="shared" si="12"/>
        <v>0</v>
      </c>
      <c r="AA36" s="60">
        <f t="shared" si="13"/>
        <v>0</v>
      </c>
      <c r="AB36" s="60">
        <f t="shared" si="14"/>
        <v>0</v>
      </c>
      <c r="AC36" s="2">
        <f t="shared" si="15"/>
        <v>0</v>
      </c>
      <c r="AD36" s="2">
        <f t="shared" si="16"/>
        <v>0</v>
      </c>
      <c r="AE36" s="2">
        <f t="shared" si="17"/>
        <v>0</v>
      </c>
      <c r="AF36" s="2">
        <f t="shared" si="18"/>
        <v>0</v>
      </c>
      <c r="AG36" s="2">
        <f t="shared" si="19"/>
        <v>0</v>
      </c>
      <c r="AH36" s="2">
        <f t="shared" si="20"/>
        <v>0</v>
      </c>
    </row>
    <row r="37" ht="12.75" customHeight="1">
      <c r="A37" s="53">
        <f t="shared" si="1"/>
        <v>15</v>
      </c>
      <c r="B37" s="37"/>
      <c r="C37" s="37"/>
      <c r="D37" s="38"/>
      <c r="E37" s="37"/>
      <c r="F37" s="53" t="s">
        <v>32</v>
      </c>
      <c r="G37" s="57">
        <f t="shared" si="2"/>
        <v>0</v>
      </c>
      <c r="H37" s="68">
        <f t="shared" si="3"/>
        <v>0</v>
      </c>
      <c r="I37" s="58"/>
      <c r="J37" s="40" t="str">
        <f t="shared" si="4"/>
        <v/>
      </c>
      <c r="K37" s="38"/>
      <c r="L37" s="40" t="str">
        <f t="shared" si="5"/>
        <v/>
      </c>
      <c r="M37" s="38"/>
      <c r="N37" s="40" t="str">
        <f t="shared" si="6"/>
        <v/>
      </c>
      <c r="O37" s="58"/>
      <c r="P37" s="40" t="str">
        <f t="shared" si="7"/>
        <v/>
      </c>
      <c r="Q37" s="38"/>
      <c r="R37" s="40" t="str">
        <f t="shared" si="8"/>
        <v/>
      </c>
      <c r="S37" s="38"/>
      <c r="T37" s="40" t="str">
        <f t="shared" si="9"/>
        <v/>
      </c>
      <c r="U37" s="38"/>
      <c r="V37" s="40" t="str">
        <f t="shared" si="10"/>
        <v/>
      </c>
      <c r="W37" s="38"/>
      <c r="X37" s="40" t="str">
        <f t="shared" si="11"/>
        <v/>
      </c>
      <c r="Y37" s="2"/>
      <c r="Z37" s="60">
        <f t="shared" si="12"/>
        <v>0</v>
      </c>
      <c r="AA37" s="60">
        <f t="shared" si="13"/>
        <v>0</v>
      </c>
      <c r="AB37" s="60">
        <f t="shared" si="14"/>
        <v>0</v>
      </c>
      <c r="AC37" s="2">
        <f t="shared" si="15"/>
        <v>0</v>
      </c>
      <c r="AD37" s="2">
        <f t="shared" si="16"/>
        <v>0</v>
      </c>
      <c r="AE37" s="2">
        <f t="shared" si="17"/>
        <v>0</v>
      </c>
      <c r="AF37" s="2">
        <f t="shared" si="18"/>
        <v>0</v>
      </c>
      <c r="AG37" s="2">
        <f t="shared" si="19"/>
        <v>0</v>
      </c>
      <c r="AH37" s="2">
        <f t="shared" si="20"/>
        <v>0</v>
      </c>
    </row>
    <row r="38" ht="12.75" customHeight="1">
      <c r="A38" s="1"/>
      <c r="B38" s="2"/>
      <c r="C38" s="2"/>
      <c r="D38" s="3"/>
      <c r="E38" s="2"/>
      <c r="F38" s="1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2"/>
      <c r="AC38" s="2"/>
      <c r="AD38" s="2"/>
      <c r="AE38" s="2"/>
      <c r="AF38" s="2"/>
      <c r="AG38" s="2"/>
      <c r="AH38" s="2"/>
    </row>
    <row r="39" ht="12.75" customHeight="1">
      <c r="A39" s="1"/>
      <c r="B39" s="2"/>
      <c r="C39" s="2"/>
      <c r="D39" s="3"/>
      <c r="E39" s="2"/>
      <c r="F39" s="1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2"/>
      <c r="AC39" s="2"/>
      <c r="AD39" s="2"/>
      <c r="AE39" s="2"/>
      <c r="AF39" s="2"/>
      <c r="AG39" s="2"/>
      <c r="AH39" s="2"/>
    </row>
    <row r="40" ht="12.75" customHeight="1">
      <c r="A40" s="1"/>
      <c r="B40" s="2"/>
      <c r="C40" s="2"/>
      <c r="D40" s="3"/>
      <c r="E40" s="2"/>
      <c r="F40" s="1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2"/>
      <c r="AC40" s="2"/>
      <c r="AD40" s="2"/>
      <c r="AE40" s="2"/>
      <c r="AF40" s="2"/>
      <c r="AG40" s="2"/>
      <c r="AH40" s="2"/>
    </row>
    <row r="41" ht="12.75" customHeight="1">
      <c r="A41" s="1"/>
      <c r="B41" s="2"/>
      <c r="C41" s="2"/>
      <c r="D41" s="3"/>
      <c r="E41" s="2"/>
      <c r="F41" s="1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  <c r="AB41" s="2"/>
      <c r="AC41" s="2"/>
      <c r="AD41" s="2"/>
      <c r="AE41" s="2"/>
      <c r="AF41" s="2"/>
      <c r="AG41" s="2"/>
      <c r="AH41" s="2"/>
    </row>
    <row r="42" ht="12.75" customHeight="1">
      <c r="A42" s="1"/>
      <c r="B42" s="2"/>
      <c r="C42" s="2"/>
      <c r="D42" s="3"/>
      <c r="E42" s="2"/>
      <c r="F42" s="1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  <c r="AB42" s="2"/>
      <c r="AC42" s="2"/>
      <c r="AD42" s="2"/>
      <c r="AE42" s="2"/>
      <c r="AF42" s="2"/>
      <c r="AG42" s="2"/>
      <c r="AH42" s="2"/>
    </row>
    <row r="43" ht="12.75" customHeight="1">
      <c r="A43" s="1"/>
      <c r="B43" s="2"/>
      <c r="C43" s="2"/>
      <c r="D43" s="3"/>
      <c r="E43" s="2"/>
      <c r="F43" s="1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</row>
    <row r="44" ht="12.75" customHeight="1">
      <c r="A44" s="1"/>
      <c r="B44" s="2"/>
      <c r="C44" s="2"/>
      <c r="D44" s="3"/>
      <c r="E44" s="2"/>
      <c r="F44" s="1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</row>
    <row r="45" ht="12.75" customHeight="1">
      <c r="A45" s="1"/>
      <c r="B45" s="2"/>
      <c r="C45" s="2"/>
      <c r="D45" s="3"/>
      <c r="E45" s="2"/>
      <c r="F45" s="1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</row>
    <row r="46" ht="12.75" customHeight="1">
      <c r="A46" s="1"/>
      <c r="B46" s="2"/>
      <c r="C46" s="2"/>
      <c r="D46" s="3"/>
      <c r="E46" s="2"/>
      <c r="F46" s="1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</row>
    <row r="47" ht="12.75" customHeight="1">
      <c r="A47" s="1"/>
      <c r="B47" s="2"/>
      <c r="C47" s="2"/>
      <c r="D47" s="3"/>
      <c r="E47" s="2"/>
      <c r="F47" s="1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  <c r="AB47" s="2"/>
      <c r="AC47" s="2"/>
      <c r="AD47" s="2"/>
      <c r="AE47" s="2"/>
      <c r="AF47" s="2"/>
      <c r="AG47" s="2"/>
      <c r="AH47" s="2"/>
    </row>
    <row r="48" ht="12.75" customHeight="1">
      <c r="A48" s="1"/>
      <c r="B48" s="2"/>
      <c r="C48" s="2"/>
      <c r="D48" s="3"/>
      <c r="E48" s="2"/>
      <c r="F48" s="1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  <c r="AA48" s="2"/>
      <c r="AB48" s="2"/>
      <c r="AC48" s="2"/>
      <c r="AD48" s="2"/>
      <c r="AE48" s="2"/>
      <c r="AF48" s="2"/>
      <c r="AG48" s="2"/>
      <c r="AH48" s="2"/>
    </row>
    <row r="49" ht="12.75" customHeight="1">
      <c r="A49" s="1"/>
      <c r="B49" s="2"/>
      <c r="C49" s="2"/>
      <c r="D49" s="3"/>
      <c r="E49" s="2"/>
      <c r="F49" s="1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2"/>
      <c r="AC49" s="2"/>
      <c r="AD49" s="2"/>
      <c r="AE49" s="2"/>
      <c r="AF49" s="2"/>
      <c r="AG49" s="2"/>
      <c r="AH49" s="2"/>
    </row>
    <row r="50" ht="12.75" customHeight="1">
      <c r="A50" s="1"/>
      <c r="B50" s="2"/>
      <c r="C50" s="2"/>
      <c r="D50" s="3"/>
      <c r="E50" s="2"/>
      <c r="F50" s="1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2"/>
      <c r="AC50" s="2"/>
      <c r="AD50" s="2"/>
      <c r="AE50" s="2"/>
      <c r="AF50" s="2"/>
      <c r="AG50" s="2"/>
      <c r="AH50" s="2"/>
    </row>
    <row r="51" ht="12.75" customHeight="1">
      <c r="A51" s="1"/>
      <c r="B51" s="2"/>
      <c r="C51" s="2"/>
      <c r="D51" s="3"/>
      <c r="E51" s="2"/>
      <c r="F51" s="1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2"/>
      <c r="AC51" s="2"/>
      <c r="AD51" s="2"/>
      <c r="AE51" s="2"/>
      <c r="AF51" s="2"/>
      <c r="AG51" s="2"/>
      <c r="AH51" s="2"/>
    </row>
    <row r="52" ht="12.75" customHeight="1">
      <c r="A52" s="1"/>
      <c r="B52" s="2"/>
      <c r="C52" s="2"/>
      <c r="D52" s="3"/>
      <c r="E52" s="2"/>
      <c r="F52" s="1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2"/>
      <c r="AC52" s="2"/>
      <c r="AD52" s="2"/>
      <c r="AE52" s="2"/>
      <c r="AF52" s="2"/>
      <c r="AG52" s="2"/>
      <c r="AH52" s="2"/>
    </row>
    <row r="53" ht="12.75" customHeight="1">
      <c r="A53" s="1"/>
      <c r="B53" s="2"/>
      <c r="C53" s="2"/>
      <c r="D53" s="3"/>
      <c r="E53" s="2"/>
      <c r="F53" s="1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2"/>
      <c r="AC53" s="2"/>
      <c r="AD53" s="2"/>
      <c r="AE53" s="2"/>
      <c r="AF53" s="2"/>
      <c r="AG53" s="2"/>
      <c r="AH53" s="2"/>
    </row>
    <row r="54" ht="12.75" customHeight="1">
      <c r="A54" s="1"/>
      <c r="B54" s="2"/>
      <c r="C54" s="2"/>
      <c r="D54" s="3"/>
      <c r="E54" s="2"/>
      <c r="F54" s="1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2"/>
      <c r="AC54" s="2"/>
      <c r="AD54" s="2"/>
      <c r="AE54" s="2"/>
      <c r="AF54" s="2"/>
      <c r="AG54" s="2"/>
      <c r="AH54" s="2"/>
    </row>
    <row r="55" ht="12.75" customHeight="1">
      <c r="A55" s="1"/>
      <c r="B55" s="2"/>
      <c r="C55" s="2"/>
      <c r="D55" s="3"/>
      <c r="E55" s="2"/>
      <c r="F55" s="1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2"/>
      <c r="AC55" s="2"/>
      <c r="AD55" s="2"/>
      <c r="AE55" s="2"/>
      <c r="AF55" s="2"/>
      <c r="AG55" s="2"/>
      <c r="AH55" s="2"/>
    </row>
    <row r="56" ht="12.75" customHeight="1">
      <c r="A56" s="1"/>
      <c r="B56" s="2"/>
      <c r="C56" s="2"/>
      <c r="D56" s="3"/>
      <c r="E56" s="2"/>
      <c r="F56" s="1"/>
      <c r="G56" s="4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2"/>
      <c r="AC56" s="2"/>
      <c r="AD56" s="2"/>
      <c r="AE56" s="2"/>
      <c r="AF56" s="2"/>
      <c r="AG56" s="2"/>
      <c r="AH56" s="2"/>
    </row>
    <row r="57" ht="12.75" customHeight="1">
      <c r="A57" s="1"/>
      <c r="B57" s="2"/>
      <c r="C57" s="2"/>
      <c r="D57" s="3"/>
      <c r="E57" s="2"/>
      <c r="F57" s="1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2"/>
      <c r="AC57" s="2"/>
      <c r="AD57" s="2"/>
      <c r="AE57" s="2"/>
      <c r="AF57" s="2"/>
      <c r="AG57" s="2"/>
      <c r="AH57" s="2"/>
    </row>
    <row r="58" ht="12.75" customHeight="1">
      <c r="A58" s="1"/>
      <c r="B58" s="2"/>
      <c r="C58" s="2"/>
      <c r="D58" s="3"/>
      <c r="E58" s="2"/>
      <c r="F58" s="1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2"/>
      <c r="AC58" s="2"/>
      <c r="AD58" s="2"/>
      <c r="AE58" s="2"/>
      <c r="AF58" s="2"/>
      <c r="AG58" s="2"/>
      <c r="AH58" s="2"/>
    </row>
    <row r="59" ht="12.75" customHeight="1">
      <c r="A59" s="1"/>
      <c r="B59" s="2"/>
      <c r="C59" s="2"/>
      <c r="D59" s="3"/>
      <c r="E59" s="2"/>
      <c r="F59" s="1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2"/>
      <c r="AC59" s="2"/>
      <c r="AD59" s="2"/>
      <c r="AE59" s="2"/>
      <c r="AF59" s="2"/>
      <c r="AG59" s="2"/>
      <c r="AH59" s="2"/>
    </row>
    <row r="60" ht="12.75" customHeight="1">
      <c r="A60" s="1"/>
      <c r="B60" s="2"/>
      <c r="C60" s="2"/>
      <c r="D60" s="3"/>
      <c r="E60" s="2"/>
      <c r="F60" s="1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2"/>
      <c r="AC60" s="2"/>
      <c r="AD60" s="2"/>
      <c r="AE60" s="2"/>
      <c r="AF60" s="2"/>
      <c r="AG60" s="2"/>
      <c r="AH60" s="2"/>
    </row>
    <row r="61" ht="12.75" customHeight="1">
      <c r="A61" s="1"/>
      <c r="B61" s="2"/>
      <c r="C61" s="2"/>
      <c r="D61" s="3"/>
      <c r="E61" s="2"/>
      <c r="F61" s="1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2"/>
      <c r="AC61" s="2"/>
      <c r="AD61" s="2"/>
      <c r="AE61" s="2"/>
      <c r="AF61" s="2"/>
      <c r="AG61" s="2"/>
      <c r="AH61" s="2"/>
    </row>
    <row r="62" ht="12.75" customHeight="1">
      <c r="A62" s="1"/>
      <c r="B62" s="2"/>
      <c r="C62" s="2"/>
      <c r="D62" s="3"/>
      <c r="E62" s="2"/>
      <c r="F62" s="1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2"/>
      <c r="AC62" s="2"/>
      <c r="AD62" s="2"/>
      <c r="AE62" s="2"/>
      <c r="AF62" s="2"/>
      <c r="AG62" s="2"/>
      <c r="AH62" s="2"/>
    </row>
    <row r="63" ht="12.75" customHeight="1">
      <c r="A63" s="1"/>
      <c r="B63" s="2"/>
      <c r="C63" s="2"/>
      <c r="D63" s="3"/>
      <c r="E63" s="2"/>
      <c r="F63" s="1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2"/>
      <c r="AC63" s="2"/>
      <c r="AD63" s="2"/>
      <c r="AE63" s="2"/>
      <c r="AF63" s="2"/>
      <c r="AG63" s="2"/>
      <c r="AH63" s="2"/>
    </row>
    <row r="64" ht="12.75" customHeight="1">
      <c r="A64" s="1"/>
      <c r="B64" s="2"/>
      <c r="C64" s="2"/>
      <c r="D64" s="3"/>
      <c r="E64" s="2"/>
      <c r="F64" s="1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2"/>
      <c r="AC64" s="2"/>
      <c r="AD64" s="2"/>
      <c r="AE64" s="2"/>
      <c r="AF64" s="2"/>
      <c r="AG64" s="2"/>
      <c r="AH64" s="2"/>
    </row>
    <row r="65" ht="12.75" customHeight="1">
      <c r="A65" s="1"/>
      <c r="B65" s="2"/>
      <c r="C65" s="2"/>
      <c r="D65" s="3"/>
      <c r="E65" s="2"/>
      <c r="F65" s="1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2"/>
      <c r="AC65" s="2"/>
      <c r="AD65" s="2"/>
      <c r="AE65" s="2"/>
      <c r="AF65" s="2"/>
      <c r="AG65" s="2"/>
      <c r="AH65" s="2"/>
    </row>
    <row r="66" ht="12.75" customHeight="1">
      <c r="A66" s="1"/>
      <c r="B66" s="2"/>
      <c r="C66" s="2"/>
      <c r="D66" s="3"/>
      <c r="E66" s="2"/>
      <c r="F66" s="1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2"/>
      <c r="AC66" s="2"/>
      <c r="AD66" s="2"/>
      <c r="AE66" s="2"/>
      <c r="AF66" s="2"/>
      <c r="AG66" s="2"/>
      <c r="AH66" s="2"/>
    </row>
    <row r="67" ht="12.75" customHeight="1">
      <c r="A67" s="1"/>
      <c r="B67" s="2"/>
      <c r="C67" s="2"/>
      <c r="D67" s="3"/>
      <c r="E67" s="2"/>
      <c r="F67" s="1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2"/>
      <c r="AC67" s="2"/>
      <c r="AD67" s="2"/>
      <c r="AE67" s="2"/>
      <c r="AF67" s="2"/>
      <c r="AG67" s="2"/>
      <c r="AH67" s="2"/>
    </row>
    <row r="68" ht="12.75" customHeight="1">
      <c r="A68" s="1"/>
      <c r="B68" s="2"/>
      <c r="C68" s="2"/>
      <c r="D68" s="3"/>
      <c r="E68" s="2"/>
      <c r="F68" s="1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2"/>
      <c r="AC68" s="2"/>
      <c r="AD68" s="2"/>
      <c r="AE68" s="2"/>
      <c r="AF68" s="2"/>
      <c r="AG68" s="2"/>
      <c r="AH68" s="2"/>
    </row>
    <row r="69" ht="12.75" customHeight="1">
      <c r="A69" s="1"/>
      <c r="B69" s="2"/>
      <c r="C69" s="2"/>
      <c r="D69" s="3"/>
      <c r="E69" s="2"/>
      <c r="F69" s="1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2"/>
      <c r="AC69" s="2"/>
      <c r="AD69" s="2"/>
      <c r="AE69" s="2"/>
      <c r="AF69" s="2"/>
      <c r="AG69" s="2"/>
      <c r="AH69" s="2"/>
    </row>
    <row r="70" ht="12.75" customHeight="1">
      <c r="A70" s="1"/>
      <c r="B70" s="2"/>
      <c r="C70" s="2"/>
      <c r="D70" s="3"/>
      <c r="E70" s="2"/>
      <c r="F70" s="1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2"/>
      <c r="AC70" s="2"/>
      <c r="AD70" s="2"/>
      <c r="AE70" s="2"/>
      <c r="AF70" s="2"/>
      <c r="AG70" s="2"/>
      <c r="AH70" s="2"/>
    </row>
    <row r="71" ht="12.75" customHeight="1">
      <c r="A71" s="1"/>
      <c r="B71" s="2"/>
      <c r="C71" s="2"/>
      <c r="D71" s="3"/>
      <c r="E71" s="2"/>
      <c r="F71" s="1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2"/>
      <c r="AC71" s="2"/>
      <c r="AD71" s="2"/>
      <c r="AE71" s="2"/>
      <c r="AF71" s="2"/>
      <c r="AG71" s="2"/>
      <c r="AH71" s="2"/>
    </row>
    <row r="72" ht="12.75" customHeight="1">
      <c r="A72" s="1"/>
      <c r="B72" s="2"/>
      <c r="C72" s="2"/>
      <c r="D72" s="3"/>
      <c r="E72" s="2"/>
      <c r="F72" s="1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  <c r="AE72" s="2"/>
      <c r="AF72" s="2"/>
      <c r="AG72" s="2"/>
      <c r="AH72" s="2"/>
    </row>
    <row r="73" ht="12.75" customHeight="1">
      <c r="A73" s="1"/>
      <c r="B73" s="2"/>
      <c r="C73" s="2"/>
      <c r="D73" s="3"/>
      <c r="E73" s="2"/>
      <c r="F73" s="1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</row>
    <row r="74" ht="12.75" customHeight="1">
      <c r="A74" s="1"/>
      <c r="B74" s="2"/>
      <c r="C74" s="2"/>
      <c r="D74" s="3"/>
      <c r="E74" s="2"/>
      <c r="F74" s="1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2"/>
      <c r="AC74" s="2"/>
      <c r="AD74" s="2"/>
      <c r="AE74" s="2"/>
      <c r="AF74" s="2"/>
      <c r="AG74" s="2"/>
      <c r="AH74" s="2"/>
    </row>
    <row r="75" ht="12.75" customHeight="1">
      <c r="A75" s="1"/>
      <c r="B75" s="2"/>
      <c r="C75" s="2"/>
      <c r="D75" s="3"/>
      <c r="E75" s="2"/>
      <c r="F75" s="1"/>
      <c r="G75" s="4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2"/>
      <c r="AC75" s="2"/>
      <c r="AD75" s="2"/>
      <c r="AE75" s="2"/>
      <c r="AF75" s="2"/>
      <c r="AG75" s="2"/>
      <c r="AH75" s="2"/>
    </row>
    <row r="76" ht="12.75" customHeight="1">
      <c r="A76" s="1"/>
      <c r="B76" s="2"/>
      <c r="C76" s="2"/>
      <c r="D76" s="3"/>
      <c r="E76" s="2"/>
      <c r="F76" s="1"/>
      <c r="G76" s="4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2"/>
      <c r="AC76" s="2"/>
      <c r="AD76" s="2"/>
      <c r="AE76" s="2"/>
      <c r="AF76" s="2"/>
      <c r="AG76" s="2"/>
      <c r="AH76" s="2"/>
    </row>
    <row r="77" ht="12.75" customHeight="1">
      <c r="A77" s="1"/>
      <c r="B77" s="2"/>
      <c r="C77" s="2"/>
      <c r="D77" s="3"/>
      <c r="E77" s="2"/>
      <c r="F77" s="1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2"/>
      <c r="AC77" s="2"/>
      <c r="AD77" s="2"/>
      <c r="AE77" s="2"/>
      <c r="AF77" s="2"/>
      <c r="AG77" s="2"/>
      <c r="AH77" s="2"/>
    </row>
    <row r="78" ht="12.75" customHeight="1">
      <c r="A78" s="1"/>
      <c r="B78" s="2"/>
      <c r="C78" s="2"/>
      <c r="D78" s="3"/>
      <c r="E78" s="2"/>
      <c r="F78" s="1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2"/>
      <c r="AC78" s="2"/>
      <c r="AD78" s="2"/>
      <c r="AE78" s="2"/>
      <c r="AF78" s="2"/>
      <c r="AG78" s="2"/>
      <c r="AH78" s="2"/>
    </row>
    <row r="79" ht="12.75" customHeight="1">
      <c r="A79" s="1"/>
      <c r="B79" s="2"/>
      <c r="C79" s="2"/>
      <c r="D79" s="3"/>
      <c r="E79" s="2"/>
      <c r="F79" s="1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2"/>
      <c r="AC79" s="2"/>
      <c r="AD79" s="2"/>
      <c r="AE79" s="2"/>
      <c r="AF79" s="2"/>
      <c r="AG79" s="2"/>
      <c r="AH79" s="2"/>
    </row>
    <row r="80" ht="12.75" customHeight="1">
      <c r="A80" s="1"/>
      <c r="B80" s="2"/>
      <c r="C80" s="2"/>
      <c r="D80" s="3"/>
      <c r="E80" s="2"/>
      <c r="F80" s="1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2"/>
      <c r="AC80" s="2"/>
      <c r="AD80" s="2"/>
      <c r="AE80" s="2"/>
      <c r="AF80" s="2"/>
      <c r="AG80" s="2"/>
      <c r="AH80" s="2"/>
    </row>
    <row r="81" ht="12.75" customHeight="1">
      <c r="A81" s="1"/>
      <c r="B81" s="2"/>
      <c r="C81" s="2"/>
      <c r="D81" s="3"/>
      <c r="E81" s="2"/>
      <c r="F81" s="1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2"/>
      <c r="AC81" s="2"/>
      <c r="AD81" s="2"/>
      <c r="AE81" s="2"/>
      <c r="AF81" s="2"/>
      <c r="AG81" s="2"/>
      <c r="AH81" s="2"/>
    </row>
    <row r="82" ht="12.75" customHeight="1">
      <c r="A82" s="1"/>
      <c r="B82" s="2"/>
      <c r="C82" s="2"/>
      <c r="D82" s="3"/>
      <c r="E82" s="2"/>
      <c r="F82" s="1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2"/>
      <c r="AC82" s="2"/>
      <c r="AD82" s="2"/>
      <c r="AE82" s="2"/>
      <c r="AF82" s="2"/>
      <c r="AG82" s="2"/>
      <c r="AH82" s="2"/>
    </row>
    <row r="83" ht="12.75" customHeight="1">
      <c r="A83" s="1"/>
      <c r="B83" s="2"/>
      <c r="C83" s="2"/>
      <c r="D83" s="3"/>
      <c r="E83" s="2"/>
      <c r="F83" s="1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"/>
      <c r="AA83" s="2"/>
      <c r="AB83" s="2"/>
      <c r="AC83" s="2"/>
      <c r="AD83" s="2"/>
      <c r="AE83" s="2"/>
      <c r="AF83" s="2"/>
      <c r="AG83" s="2"/>
      <c r="AH83" s="2"/>
    </row>
    <row r="84" ht="12.75" customHeight="1">
      <c r="A84" s="1"/>
      <c r="B84" s="2"/>
      <c r="C84" s="2"/>
      <c r="D84" s="3"/>
      <c r="E84" s="2"/>
      <c r="F84" s="1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"/>
      <c r="AA84" s="2"/>
      <c r="AB84" s="2"/>
      <c r="AC84" s="2"/>
      <c r="AD84" s="2"/>
      <c r="AE84" s="2"/>
      <c r="AF84" s="2"/>
      <c r="AG84" s="2"/>
      <c r="AH84" s="2"/>
    </row>
    <row r="85" ht="12.75" customHeight="1">
      <c r="A85" s="1"/>
      <c r="B85" s="2"/>
      <c r="C85" s="2"/>
      <c r="D85" s="3"/>
      <c r="E85" s="2"/>
      <c r="F85" s="1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"/>
      <c r="AA85" s="2"/>
      <c r="AB85" s="2"/>
      <c r="AC85" s="2"/>
      <c r="AD85" s="2"/>
      <c r="AE85" s="2"/>
      <c r="AF85" s="2"/>
      <c r="AG85" s="2"/>
      <c r="AH85" s="2"/>
    </row>
    <row r="86" ht="12.75" customHeight="1">
      <c r="A86" s="1"/>
      <c r="B86" s="2"/>
      <c r="C86" s="2"/>
      <c r="D86" s="3"/>
      <c r="E86" s="2"/>
      <c r="F86" s="1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"/>
      <c r="AA86" s="2"/>
      <c r="AB86" s="2"/>
      <c r="AC86" s="2"/>
      <c r="AD86" s="2"/>
      <c r="AE86" s="2"/>
      <c r="AF86" s="2"/>
      <c r="AG86" s="2"/>
      <c r="AH86" s="2"/>
    </row>
    <row r="87" ht="12.75" customHeight="1">
      <c r="A87" s="1"/>
      <c r="B87" s="2"/>
      <c r="C87" s="2"/>
      <c r="D87" s="3"/>
      <c r="E87" s="2"/>
      <c r="F87" s="1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"/>
      <c r="AA87" s="2"/>
      <c r="AB87" s="2"/>
      <c r="AC87" s="2"/>
      <c r="AD87" s="2"/>
      <c r="AE87" s="2"/>
      <c r="AF87" s="2"/>
      <c r="AG87" s="2"/>
      <c r="AH87" s="2"/>
    </row>
    <row r="88" ht="12.75" customHeight="1">
      <c r="A88" s="1"/>
      <c r="B88" s="2"/>
      <c r="C88" s="2"/>
      <c r="D88" s="3"/>
      <c r="E88" s="2"/>
      <c r="F88" s="1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"/>
      <c r="AA88" s="2"/>
      <c r="AB88" s="2"/>
      <c r="AC88" s="2"/>
      <c r="AD88" s="2"/>
      <c r="AE88" s="2"/>
      <c r="AF88" s="2"/>
      <c r="AG88" s="2"/>
      <c r="AH88" s="2"/>
    </row>
    <row r="89" ht="12.75" customHeight="1">
      <c r="A89" s="1"/>
      <c r="B89" s="2"/>
      <c r="C89" s="2"/>
      <c r="D89" s="3"/>
      <c r="E89" s="2"/>
      <c r="F89" s="1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"/>
      <c r="AA89" s="2"/>
      <c r="AB89" s="2"/>
      <c r="AC89" s="2"/>
      <c r="AD89" s="2"/>
      <c r="AE89" s="2"/>
      <c r="AF89" s="2"/>
      <c r="AG89" s="2"/>
      <c r="AH89" s="2"/>
    </row>
    <row r="90" ht="12.75" customHeight="1">
      <c r="A90" s="1"/>
      <c r="B90" s="2"/>
      <c r="C90" s="2"/>
      <c r="D90" s="3"/>
      <c r="E90" s="2"/>
      <c r="F90" s="1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2"/>
      <c r="AA90" s="2"/>
      <c r="AB90" s="2"/>
      <c r="AC90" s="2"/>
      <c r="AD90" s="2"/>
      <c r="AE90" s="2"/>
      <c r="AF90" s="2"/>
      <c r="AG90" s="2"/>
      <c r="AH90" s="2"/>
    </row>
    <row r="91" ht="12.75" customHeight="1">
      <c r="A91" s="1"/>
      <c r="B91" s="2"/>
      <c r="C91" s="2"/>
      <c r="D91" s="3"/>
      <c r="E91" s="2"/>
      <c r="F91" s="1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2"/>
      <c r="AA91" s="2"/>
      <c r="AB91" s="2"/>
      <c r="AC91" s="2"/>
      <c r="AD91" s="2"/>
      <c r="AE91" s="2"/>
      <c r="AF91" s="2"/>
      <c r="AG91" s="2"/>
      <c r="AH91" s="2"/>
    </row>
    <row r="92" ht="12.75" customHeight="1">
      <c r="A92" s="1"/>
      <c r="B92" s="2"/>
      <c r="C92" s="2"/>
      <c r="D92" s="3"/>
      <c r="E92" s="2"/>
      <c r="F92" s="1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2"/>
      <c r="AA92" s="2"/>
      <c r="AB92" s="2"/>
      <c r="AC92" s="2"/>
      <c r="AD92" s="2"/>
      <c r="AE92" s="2"/>
      <c r="AF92" s="2"/>
      <c r="AG92" s="2"/>
      <c r="AH92" s="2"/>
    </row>
    <row r="93" ht="12.75" customHeight="1">
      <c r="A93" s="1"/>
      <c r="B93" s="2"/>
      <c r="C93" s="2"/>
      <c r="D93" s="3"/>
      <c r="E93" s="2"/>
      <c r="F93" s="1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2"/>
      <c r="AA93" s="2"/>
      <c r="AB93" s="2"/>
      <c r="AC93" s="2"/>
      <c r="AD93" s="2"/>
      <c r="AE93" s="2"/>
      <c r="AF93" s="2"/>
      <c r="AG93" s="2"/>
      <c r="AH93" s="2"/>
    </row>
    <row r="94" ht="12.75" customHeight="1">
      <c r="A94" s="1"/>
      <c r="B94" s="2"/>
      <c r="C94" s="2"/>
      <c r="D94" s="3"/>
      <c r="E94" s="2"/>
      <c r="F94" s="1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"/>
      <c r="AA94" s="2"/>
      <c r="AB94" s="2"/>
      <c r="AC94" s="2"/>
      <c r="AD94" s="2"/>
      <c r="AE94" s="2"/>
      <c r="AF94" s="2"/>
      <c r="AG94" s="2"/>
      <c r="AH94" s="2"/>
    </row>
    <row r="95" ht="12.75" customHeight="1">
      <c r="A95" s="1"/>
      <c r="B95" s="2"/>
      <c r="C95" s="2"/>
      <c r="D95" s="3"/>
      <c r="E95" s="2"/>
      <c r="F95" s="1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2"/>
      <c r="AA95" s="2"/>
      <c r="AB95" s="2"/>
      <c r="AC95" s="2"/>
      <c r="AD95" s="2"/>
      <c r="AE95" s="2"/>
      <c r="AF95" s="2"/>
      <c r="AG95" s="2"/>
      <c r="AH95" s="2"/>
    </row>
    <row r="96" ht="12.75" customHeight="1">
      <c r="A96" s="1"/>
      <c r="B96" s="2"/>
      <c r="C96" s="2"/>
      <c r="D96" s="3"/>
      <c r="E96" s="2"/>
      <c r="F96" s="1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2"/>
      <c r="AA96" s="2"/>
      <c r="AB96" s="2"/>
      <c r="AC96" s="2"/>
      <c r="AD96" s="2"/>
      <c r="AE96" s="2"/>
      <c r="AF96" s="2"/>
      <c r="AG96" s="2"/>
      <c r="AH96" s="2"/>
    </row>
    <row r="97" ht="12.75" customHeight="1">
      <c r="A97" s="1"/>
      <c r="B97" s="2"/>
      <c r="C97" s="2"/>
      <c r="D97" s="3"/>
      <c r="E97" s="2"/>
      <c r="F97" s="1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2"/>
      <c r="AA97" s="2"/>
      <c r="AB97" s="2"/>
      <c r="AC97" s="2"/>
      <c r="AD97" s="2"/>
      <c r="AE97" s="2"/>
      <c r="AF97" s="2"/>
      <c r="AG97" s="2"/>
      <c r="AH97" s="2"/>
    </row>
    <row r="98" ht="12.75" customHeight="1">
      <c r="A98" s="1"/>
      <c r="B98" s="2"/>
      <c r="C98" s="2"/>
      <c r="D98" s="3"/>
      <c r="E98" s="2"/>
      <c r="F98" s="1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2"/>
      <c r="AA98" s="2"/>
      <c r="AB98" s="2"/>
      <c r="AC98" s="2"/>
      <c r="AD98" s="2"/>
      <c r="AE98" s="2"/>
      <c r="AF98" s="2"/>
      <c r="AG98" s="2"/>
      <c r="AH98" s="2"/>
    </row>
    <row r="99" ht="12.75" customHeight="1">
      <c r="A99" s="1"/>
      <c r="B99" s="2"/>
      <c r="C99" s="2"/>
      <c r="D99" s="3"/>
      <c r="E99" s="2"/>
      <c r="F99" s="1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2"/>
      <c r="AA99" s="2"/>
      <c r="AB99" s="2"/>
      <c r="AC99" s="2"/>
      <c r="AD99" s="2"/>
      <c r="AE99" s="2"/>
      <c r="AF99" s="2"/>
      <c r="AG99" s="2"/>
      <c r="AH99" s="2"/>
    </row>
    <row r="100" ht="12.75" customHeight="1">
      <c r="A100" s="1"/>
      <c r="B100" s="2"/>
      <c r="C100" s="2"/>
      <c r="D100" s="3"/>
      <c r="E100" s="2"/>
      <c r="F100" s="1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2"/>
      <c r="AA100" s="2"/>
      <c r="AB100" s="2"/>
      <c r="AC100" s="2"/>
      <c r="AD100" s="2"/>
      <c r="AE100" s="2"/>
      <c r="AF100" s="2"/>
      <c r="AG100" s="2"/>
      <c r="AH100" s="2"/>
    </row>
    <row r="101" ht="12.75" customHeight="1">
      <c r="A101" s="1"/>
      <c r="B101" s="2"/>
      <c r="C101" s="2"/>
      <c r="D101" s="3"/>
      <c r="E101" s="2"/>
      <c r="F101" s="1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2"/>
      <c r="AA101" s="2"/>
      <c r="AB101" s="2"/>
      <c r="AC101" s="2"/>
      <c r="AD101" s="2"/>
      <c r="AE101" s="2"/>
      <c r="AF101" s="2"/>
      <c r="AG101" s="2"/>
      <c r="AH101" s="2"/>
    </row>
    <row r="102" ht="12.75" customHeight="1">
      <c r="A102" s="1"/>
      <c r="B102" s="2"/>
      <c r="C102" s="2"/>
      <c r="D102" s="3"/>
      <c r="E102" s="2"/>
      <c r="F102" s="1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2"/>
      <c r="AA102" s="2"/>
      <c r="AB102" s="2"/>
      <c r="AC102" s="2"/>
      <c r="AD102" s="2"/>
      <c r="AE102" s="2"/>
      <c r="AF102" s="2"/>
      <c r="AG102" s="2"/>
      <c r="AH102" s="2"/>
    </row>
    <row r="103" ht="12.75" customHeight="1">
      <c r="A103" s="1"/>
      <c r="B103" s="2"/>
      <c r="C103" s="2"/>
      <c r="D103" s="3"/>
      <c r="E103" s="2"/>
      <c r="F103" s="1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2"/>
      <c r="AA103" s="2"/>
      <c r="AB103" s="2"/>
      <c r="AC103" s="2"/>
      <c r="AD103" s="2"/>
      <c r="AE103" s="2"/>
      <c r="AF103" s="2"/>
      <c r="AG103" s="2"/>
      <c r="AH103" s="2"/>
    </row>
    <row r="104" ht="12.75" customHeight="1">
      <c r="A104" s="1"/>
      <c r="B104" s="2"/>
      <c r="C104" s="2"/>
      <c r="D104" s="3"/>
      <c r="E104" s="2"/>
      <c r="F104" s="1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2"/>
      <c r="AA104" s="2"/>
      <c r="AB104" s="2"/>
      <c r="AC104" s="2"/>
      <c r="AD104" s="2"/>
      <c r="AE104" s="2"/>
      <c r="AF104" s="2"/>
      <c r="AG104" s="2"/>
      <c r="AH104" s="2"/>
    </row>
    <row r="105" ht="12.75" customHeight="1">
      <c r="A105" s="1"/>
      <c r="B105" s="2"/>
      <c r="C105" s="2"/>
      <c r="D105" s="3"/>
      <c r="E105" s="2"/>
      <c r="F105" s="1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2"/>
      <c r="AA105" s="2"/>
      <c r="AB105" s="2"/>
      <c r="AC105" s="2"/>
      <c r="AD105" s="2"/>
      <c r="AE105" s="2"/>
      <c r="AF105" s="2"/>
      <c r="AG105" s="2"/>
      <c r="AH105" s="2"/>
    </row>
    <row r="106" ht="12.75" customHeight="1">
      <c r="A106" s="1"/>
      <c r="B106" s="2"/>
      <c r="C106" s="2"/>
      <c r="D106" s="3"/>
      <c r="E106" s="2"/>
      <c r="F106" s="1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2"/>
      <c r="AA106" s="2"/>
      <c r="AB106" s="2"/>
      <c r="AC106" s="2"/>
      <c r="AD106" s="2"/>
      <c r="AE106" s="2"/>
      <c r="AF106" s="2"/>
      <c r="AG106" s="2"/>
      <c r="AH106" s="2"/>
    </row>
    <row r="107" ht="12.75" customHeight="1">
      <c r="A107" s="1"/>
      <c r="B107" s="2"/>
      <c r="C107" s="2"/>
      <c r="D107" s="3"/>
      <c r="E107" s="2"/>
      <c r="F107" s="1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2"/>
      <c r="AA107" s="2"/>
      <c r="AB107" s="2"/>
      <c r="AC107" s="2"/>
      <c r="AD107" s="2"/>
      <c r="AE107" s="2"/>
      <c r="AF107" s="2"/>
      <c r="AG107" s="2"/>
      <c r="AH107" s="2"/>
    </row>
    <row r="108" ht="12.75" customHeight="1">
      <c r="A108" s="1"/>
      <c r="B108" s="2"/>
      <c r="C108" s="2"/>
      <c r="D108" s="3"/>
      <c r="E108" s="2"/>
      <c r="F108" s="1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2"/>
      <c r="AA108" s="2"/>
      <c r="AB108" s="2"/>
      <c r="AC108" s="2"/>
      <c r="AD108" s="2"/>
      <c r="AE108" s="2"/>
      <c r="AF108" s="2"/>
      <c r="AG108" s="2"/>
      <c r="AH108" s="2"/>
    </row>
    <row r="109" ht="12.75" customHeight="1">
      <c r="A109" s="1"/>
      <c r="B109" s="2"/>
      <c r="C109" s="2"/>
      <c r="D109" s="3"/>
      <c r="E109" s="2"/>
      <c r="F109" s="1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2"/>
      <c r="AA109" s="2"/>
      <c r="AB109" s="2"/>
      <c r="AC109" s="2"/>
      <c r="AD109" s="2"/>
      <c r="AE109" s="2"/>
      <c r="AF109" s="2"/>
      <c r="AG109" s="2"/>
      <c r="AH109" s="2"/>
    </row>
    <row r="110" ht="12.75" customHeight="1">
      <c r="A110" s="1"/>
      <c r="B110" s="2"/>
      <c r="C110" s="2"/>
      <c r="D110" s="3"/>
      <c r="E110" s="2"/>
      <c r="F110" s="1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2"/>
      <c r="AA110" s="2"/>
      <c r="AB110" s="2"/>
      <c r="AC110" s="2"/>
      <c r="AD110" s="2"/>
      <c r="AE110" s="2"/>
      <c r="AF110" s="2"/>
      <c r="AG110" s="2"/>
      <c r="AH110" s="2"/>
    </row>
    <row r="111" ht="12.75" customHeight="1">
      <c r="A111" s="1"/>
      <c r="B111" s="2"/>
      <c r="C111" s="2"/>
      <c r="D111" s="3"/>
      <c r="E111" s="2"/>
      <c r="F111" s="1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2"/>
      <c r="AA111" s="2"/>
      <c r="AB111" s="2"/>
      <c r="AC111" s="2"/>
      <c r="AD111" s="2"/>
      <c r="AE111" s="2"/>
      <c r="AF111" s="2"/>
      <c r="AG111" s="2"/>
      <c r="AH111" s="2"/>
    </row>
    <row r="112" ht="12.75" customHeight="1">
      <c r="A112" s="1"/>
      <c r="B112" s="2"/>
      <c r="C112" s="2"/>
      <c r="D112" s="3"/>
      <c r="E112" s="2"/>
      <c r="F112" s="1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2"/>
      <c r="AA112" s="2"/>
      <c r="AB112" s="2"/>
      <c r="AC112" s="2"/>
      <c r="AD112" s="2"/>
      <c r="AE112" s="2"/>
      <c r="AF112" s="2"/>
      <c r="AG112" s="2"/>
      <c r="AH112" s="2"/>
    </row>
    <row r="113" ht="12.75" customHeight="1">
      <c r="A113" s="1"/>
      <c r="B113" s="2"/>
      <c r="C113" s="2"/>
      <c r="D113" s="3"/>
      <c r="E113" s="2"/>
      <c r="F113" s="1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</row>
    <row r="114" ht="12.75" customHeight="1">
      <c r="A114" s="1"/>
      <c r="B114" s="2"/>
      <c r="C114" s="2"/>
      <c r="D114" s="3"/>
      <c r="E114" s="2"/>
      <c r="F114" s="1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2"/>
      <c r="AA114" s="2"/>
      <c r="AB114" s="2"/>
      <c r="AC114" s="2"/>
      <c r="AD114" s="2"/>
      <c r="AE114" s="2"/>
      <c r="AF114" s="2"/>
      <c r="AG114" s="2"/>
      <c r="AH114" s="2"/>
    </row>
    <row r="115" ht="12.75" customHeight="1">
      <c r="A115" s="1"/>
      <c r="B115" s="2"/>
      <c r="C115" s="2"/>
      <c r="D115" s="3"/>
      <c r="E115" s="2"/>
      <c r="F115" s="1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</row>
    <row r="116" ht="12.75" customHeight="1">
      <c r="A116" s="1"/>
      <c r="B116" s="2"/>
      <c r="C116" s="2"/>
      <c r="D116" s="3"/>
      <c r="E116" s="2"/>
      <c r="F116" s="1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</row>
    <row r="117" ht="12.75" customHeight="1">
      <c r="A117" s="1"/>
      <c r="B117" s="2"/>
      <c r="C117" s="2"/>
      <c r="D117" s="3"/>
      <c r="E117" s="2"/>
      <c r="F117" s="1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2"/>
      <c r="AA117" s="2"/>
      <c r="AB117" s="2"/>
      <c r="AC117" s="2"/>
      <c r="AD117" s="2"/>
      <c r="AE117" s="2"/>
      <c r="AF117" s="2"/>
      <c r="AG117" s="2"/>
      <c r="AH117" s="2"/>
    </row>
    <row r="118" ht="12.75" customHeight="1">
      <c r="A118" s="1"/>
      <c r="B118" s="2"/>
      <c r="C118" s="2"/>
      <c r="D118" s="3"/>
      <c r="E118" s="2"/>
      <c r="F118" s="1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</row>
    <row r="119" ht="12.75" customHeight="1">
      <c r="A119" s="1"/>
      <c r="B119" s="2"/>
      <c r="C119" s="2"/>
      <c r="D119" s="3"/>
      <c r="E119" s="2"/>
      <c r="F119" s="1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2"/>
      <c r="AA119" s="2"/>
      <c r="AB119" s="2"/>
      <c r="AC119" s="2"/>
      <c r="AD119" s="2"/>
      <c r="AE119" s="2"/>
      <c r="AF119" s="2"/>
      <c r="AG119" s="2"/>
      <c r="AH119" s="2"/>
    </row>
    <row r="120" ht="12.75" customHeight="1">
      <c r="A120" s="1"/>
      <c r="B120" s="2"/>
      <c r="C120" s="2"/>
      <c r="D120" s="3"/>
      <c r="E120" s="2"/>
      <c r="F120" s="1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2"/>
      <c r="AA120" s="2"/>
      <c r="AB120" s="2"/>
      <c r="AC120" s="2"/>
      <c r="AD120" s="2"/>
      <c r="AE120" s="2"/>
      <c r="AF120" s="2"/>
      <c r="AG120" s="2"/>
      <c r="AH120" s="2"/>
    </row>
    <row r="121" ht="12.75" customHeight="1">
      <c r="A121" s="1"/>
      <c r="B121" s="2"/>
      <c r="C121" s="2"/>
      <c r="D121" s="3"/>
      <c r="E121" s="2"/>
      <c r="F121" s="1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2"/>
      <c r="AA121" s="2"/>
      <c r="AB121" s="2"/>
      <c r="AC121" s="2"/>
      <c r="AD121" s="2"/>
      <c r="AE121" s="2"/>
      <c r="AF121" s="2"/>
      <c r="AG121" s="2"/>
      <c r="AH121" s="2"/>
    </row>
    <row r="122" ht="12.75" customHeight="1">
      <c r="A122" s="1"/>
      <c r="B122" s="2"/>
      <c r="C122" s="2"/>
      <c r="D122" s="3"/>
      <c r="E122" s="2"/>
      <c r="F122" s="1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2"/>
      <c r="AA122" s="2"/>
      <c r="AB122" s="2"/>
      <c r="AC122" s="2"/>
      <c r="AD122" s="2"/>
      <c r="AE122" s="2"/>
      <c r="AF122" s="2"/>
      <c r="AG122" s="2"/>
      <c r="AH122" s="2"/>
    </row>
    <row r="123" ht="12.75" customHeight="1">
      <c r="A123" s="1"/>
      <c r="B123" s="2"/>
      <c r="C123" s="2"/>
      <c r="D123" s="3"/>
      <c r="E123" s="2"/>
      <c r="F123" s="1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2"/>
      <c r="AA123" s="2"/>
      <c r="AB123" s="2"/>
      <c r="AC123" s="2"/>
      <c r="AD123" s="2"/>
      <c r="AE123" s="2"/>
      <c r="AF123" s="2"/>
      <c r="AG123" s="2"/>
      <c r="AH123" s="2"/>
    </row>
    <row r="124" ht="12.75" customHeight="1">
      <c r="A124" s="1"/>
      <c r="B124" s="2"/>
      <c r="C124" s="2"/>
      <c r="D124" s="3"/>
      <c r="E124" s="2"/>
      <c r="F124" s="1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2"/>
      <c r="AA124" s="2"/>
      <c r="AB124" s="2"/>
      <c r="AC124" s="2"/>
      <c r="AD124" s="2"/>
      <c r="AE124" s="2"/>
      <c r="AF124" s="2"/>
      <c r="AG124" s="2"/>
      <c r="AH124" s="2"/>
    </row>
    <row r="125" ht="12.75" customHeight="1">
      <c r="A125" s="1"/>
      <c r="B125" s="2"/>
      <c r="C125" s="2"/>
      <c r="D125" s="3"/>
      <c r="E125" s="2"/>
      <c r="F125" s="1"/>
      <c r="G125" s="4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2"/>
      <c r="AA125" s="2"/>
      <c r="AB125" s="2"/>
      <c r="AC125" s="2"/>
      <c r="AD125" s="2"/>
      <c r="AE125" s="2"/>
      <c r="AF125" s="2"/>
      <c r="AG125" s="2"/>
      <c r="AH125" s="2"/>
    </row>
    <row r="126" ht="12.75" customHeight="1">
      <c r="A126" s="1"/>
      <c r="B126" s="2"/>
      <c r="C126" s="2"/>
      <c r="D126" s="3"/>
      <c r="E126" s="2"/>
      <c r="F126" s="1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2"/>
      <c r="AA126" s="2"/>
      <c r="AB126" s="2"/>
      <c r="AC126" s="2"/>
      <c r="AD126" s="2"/>
      <c r="AE126" s="2"/>
      <c r="AF126" s="2"/>
      <c r="AG126" s="2"/>
      <c r="AH126" s="2"/>
    </row>
    <row r="127" ht="12.75" customHeight="1">
      <c r="A127" s="1"/>
      <c r="B127" s="2"/>
      <c r="C127" s="2"/>
      <c r="D127" s="3"/>
      <c r="E127" s="2"/>
      <c r="F127" s="1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2"/>
      <c r="AA127" s="2"/>
      <c r="AB127" s="2"/>
      <c r="AC127" s="2"/>
      <c r="AD127" s="2"/>
      <c r="AE127" s="2"/>
      <c r="AF127" s="2"/>
      <c r="AG127" s="2"/>
      <c r="AH127" s="2"/>
    </row>
    <row r="128" ht="12.75" customHeight="1">
      <c r="A128" s="1"/>
      <c r="B128" s="2"/>
      <c r="C128" s="2"/>
      <c r="D128" s="3"/>
      <c r="E128" s="2"/>
      <c r="F128" s="1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2"/>
      <c r="AA128" s="2"/>
      <c r="AB128" s="2"/>
      <c r="AC128" s="2"/>
      <c r="AD128" s="2"/>
      <c r="AE128" s="2"/>
      <c r="AF128" s="2"/>
      <c r="AG128" s="2"/>
      <c r="AH128" s="2"/>
    </row>
    <row r="129" ht="12.75" customHeight="1">
      <c r="A129" s="1"/>
      <c r="B129" s="2"/>
      <c r="C129" s="2"/>
      <c r="D129" s="3"/>
      <c r="E129" s="2"/>
      <c r="F129" s="1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2"/>
      <c r="AA129" s="2"/>
      <c r="AB129" s="2"/>
      <c r="AC129" s="2"/>
      <c r="AD129" s="2"/>
      <c r="AE129" s="2"/>
      <c r="AF129" s="2"/>
      <c r="AG129" s="2"/>
      <c r="AH129" s="2"/>
    </row>
    <row r="130" ht="12.75" customHeight="1">
      <c r="A130" s="1"/>
      <c r="B130" s="2"/>
      <c r="C130" s="2"/>
      <c r="D130" s="3"/>
      <c r="E130" s="2"/>
      <c r="F130" s="1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2"/>
      <c r="AA130" s="2"/>
      <c r="AB130" s="2"/>
      <c r="AC130" s="2"/>
      <c r="AD130" s="2"/>
      <c r="AE130" s="2"/>
      <c r="AF130" s="2"/>
      <c r="AG130" s="2"/>
      <c r="AH130" s="2"/>
    </row>
    <row r="131" ht="12.75" customHeight="1">
      <c r="A131" s="1"/>
      <c r="B131" s="2"/>
      <c r="C131" s="2"/>
      <c r="D131" s="3"/>
      <c r="E131" s="2"/>
      <c r="F131" s="1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2"/>
      <c r="AA131" s="2"/>
      <c r="AB131" s="2"/>
      <c r="AC131" s="2"/>
      <c r="AD131" s="2"/>
      <c r="AE131" s="2"/>
      <c r="AF131" s="2"/>
      <c r="AG131" s="2"/>
      <c r="AH131" s="2"/>
    </row>
    <row r="132" ht="12.75" customHeight="1">
      <c r="A132" s="1"/>
      <c r="B132" s="2"/>
      <c r="C132" s="2"/>
      <c r="D132" s="3"/>
      <c r="E132" s="2"/>
      <c r="F132" s="1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2"/>
      <c r="AA132" s="2"/>
      <c r="AB132" s="2"/>
      <c r="AC132" s="2"/>
      <c r="AD132" s="2"/>
      <c r="AE132" s="2"/>
      <c r="AF132" s="2"/>
      <c r="AG132" s="2"/>
      <c r="AH132" s="2"/>
    </row>
    <row r="133" ht="12.75" customHeight="1">
      <c r="A133" s="1"/>
      <c r="B133" s="2"/>
      <c r="C133" s="2"/>
      <c r="D133" s="3"/>
      <c r="E133" s="2"/>
      <c r="F133" s="1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2"/>
      <c r="AA133" s="2"/>
      <c r="AB133" s="2"/>
      <c r="AC133" s="2"/>
      <c r="AD133" s="2"/>
      <c r="AE133" s="2"/>
      <c r="AF133" s="2"/>
      <c r="AG133" s="2"/>
      <c r="AH133" s="2"/>
    </row>
    <row r="134" ht="12.75" customHeight="1">
      <c r="A134" s="1"/>
      <c r="B134" s="2"/>
      <c r="C134" s="2"/>
      <c r="D134" s="3"/>
      <c r="E134" s="2"/>
      <c r="F134" s="1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2"/>
      <c r="AA134" s="2"/>
      <c r="AB134" s="2"/>
      <c r="AC134" s="2"/>
      <c r="AD134" s="2"/>
      <c r="AE134" s="2"/>
      <c r="AF134" s="2"/>
      <c r="AG134" s="2"/>
      <c r="AH134" s="2"/>
    </row>
    <row r="135" ht="12.75" customHeight="1">
      <c r="A135" s="1"/>
      <c r="B135" s="2"/>
      <c r="C135" s="2"/>
      <c r="D135" s="3"/>
      <c r="E135" s="2"/>
      <c r="F135" s="1"/>
      <c r="G135" s="4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2"/>
      <c r="AA135" s="2"/>
      <c r="AB135" s="2"/>
      <c r="AC135" s="2"/>
      <c r="AD135" s="2"/>
      <c r="AE135" s="2"/>
      <c r="AF135" s="2"/>
      <c r="AG135" s="2"/>
      <c r="AH135" s="2"/>
    </row>
    <row r="136" ht="12.75" customHeight="1">
      <c r="A136" s="1"/>
      <c r="B136" s="2"/>
      <c r="C136" s="2"/>
      <c r="D136" s="3"/>
      <c r="E136" s="2"/>
      <c r="F136" s="1"/>
      <c r="G136" s="4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2"/>
      <c r="AA136" s="2"/>
      <c r="AB136" s="2"/>
      <c r="AC136" s="2"/>
      <c r="AD136" s="2"/>
      <c r="AE136" s="2"/>
      <c r="AF136" s="2"/>
      <c r="AG136" s="2"/>
      <c r="AH136" s="2"/>
    </row>
    <row r="137" ht="12.75" customHeight="1">
      <c r="A137" s="1"/>
      <c r="B137" s="2"/>
      <c r="C137" s="2"/>
      <c r="D137" s="3"/>
      <c r="E137" s="2"/>
      <c r="F137" s="1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2"/>
      <c r="AA137" s="2"/>
      <c r="AB137" s="2"/>
      <c r="AC137" s="2"/>
      <c r="AD137" s="2"/>
      <c r="AE137" s="2"/>
      <c r="AF137" s="2"/>
      <c r="AG137" s="2"/>
      <c r="AH137" s="2"/>
    </row>
    <row r="138" ht="12.75" customHeight="1">
      <c r="A138" s="1"/>
      <c r="B138" s="2"/>
      <c r="C138" s="2"/>
      <c r="D138" s="3"/>
      <c r="E138" s="2"/>
      <c r="F138" s="1"/>
      <c r="G138" s="4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2"/>
      <c r="AA138" s="2"/>
      <c r="AB138" s="2"/>
      <c r="AC138" s="2"/>
      <c r="AD138" s="2"/>
      <c r="AE138" s="2"/>
      <c r="AF138" s="2"/>
      <c r="AG138" s="2"/>
      <c r="AH138" s="2"/>
    </row>
    <row r="139" ht="12.75" customHeight="1">
      <c r="A139" s="1"/>
      <c r="B139" s="2"/>
      <c r="C139" s="2"/>
      <c r="D139" s="3"/>
      <c r="E139" s="2"/>
      <c r="F139" s="1"/>
      <c r="G139" s="4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2"/>
      <c r="AA139" s="2"/>
      <c r="AB139" s="2"/>
      <c r="AC139" s="2"/>
      <c r="AD139" s="2"/>
      <c r="AE139" s="2"/>
      <c r="AF139" s="2"/>
      <c r="AG139" s="2"/>
      <c r="AH139" s="2"/>
    </row>
    <row r="140" ht="12.75" customHeight="1">
      <c r="A140" s="1"/>
      <c r="B140" s="2"/>
      <c r="C140" s="2"/>
      <c r="D140" s="3"/>
      <c r="E140" s="2"/>
      <c r="F140" s="1"/>
      <c r="G140" s="4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2"/>
      <c r="AA140" s="2"/>
      <c r="AB140" s="2"/>
      <c r="AC140" s="2"/>
      <c r="AD140" s="2"/>
      <c r="AE140" s="2"/>
      <c r="AF140" s="2"/>
      <c r="AG140" s="2"/>
      <c r="AH140" s="2"/>
    </row>
    <row r="141" ht="12.75" customHeight="1">
      <c r="A141" s="1"/>
      <c r="B141" s="2"/>
      <c r="C141" s="2"/>
      <c r="D141" s="3"/>
      <c r="E141" s="2"/>
      <c r="F141" s="1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2"/>
      <c r="AA141" s="2"/>
      <c r="AB141" s="2"/>
      <c r="AC141" s="2"/>
      <c r="AD141" s="2"/>
      <c r="AE141" s="2"/>
      <c r="AF141" s="2"/>
      <c r="AG141" s="2"/>
      <c r="AH141" s="2"/>
    </row>
    <row r="142" ht="12.75" customHeight="1">
      <c r="A142" s="1"/>
      <c r="B142" s="2"/>
      <c r="C142" s="2"/>
      <c r="D142" s="3"/>
      <c r="E142" s="2"/>
      <c r="F142" s="1"/>
      <c r="G142" s="4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2"/>
      <c r="AA142" s="2"/>
      <c r="AB142" s="2"/>
      <c r="AC142" s="2"/>
      <c r="AD142" s="2"/>
      <c r="AE142" s="2"/>
      <c r="AF142" s="2"/>
      <c r="AG142" s="2"/>
      <c r="AH142" s="2"/>
    </row>
    <row r="143" ht="12.75" customHeight="1">
      <c r="A143" s="1"/>
      <c r="B143" s="2"/>
      <c r="C143" s="2"/>
      <c r="D143" s="3"/>
      <c r="E143" s="2"/>
      <c r="F143" s="1"/>
      <c r="G143" s="4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2"/>
      <c r="AA143" s="2"/>
      <c r="AB143" s="2"/>
      <c r="AC143" s="2"/>
      <c r="AD143" s="2"/>
      <c r="AE143" s="2"/>
      <c r="AF143" s="2"/>
      <c r="AG143" s="2"/>
      <c r="AH143" s="2"/>
    </row>
    <row r="144" ht="12.75" customHeight="1">
      <c r="A144" s="1"/>
      <c r="B144" s="2"/>
      <c r="C144" s="2"/>
      <c r="D144" s="3"/>
      <c r="E144" s="2"/>
      <c r="F144" s="1"/>
      <c r="G144" s="4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2"/>
      <c r="AA144" s="2"/>
      <c r="AB144" s="2"/>
      <c r="AC144" s="2"/>
      <c r="AD144" s="2"/>
      <c r="AE144" s="2"/>
      <c r="AF144" s="2"/>
      <c r="AG144" s="2"/>
      <c r="AH144" s="2"/>
    </row>
    <row r="145" ht="12.75" customHeight="1">
      <c r="A145" s="1"/>
      <c r="B145" s="2"/>
      <c r="C145" s="2"/>
      <c r="D145" s="3"/>
      <c r="E145" s="2"/>
      <c r="F145" s="1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2"/>
      <c r="AA145" s="2"/>
      <c r="AB145" s="2"/>
      <c r="AC145" s="2"/>
      <c r="AD145" s="2"/>
      <c r="AE145" s="2"/>
      <c r="AF145" s="2"/>
      <c r="AG145" s="2"/>
      <c r="AH145" s="2"/>
    </row>
    <row r="146" ht="12.75" customHeight="1">
      <c r="A146" s="1"/>
      <c r="B146" s="2"/>
      <c r="C146" s="2"/>
      <c r="D146" s="3"/>
      <c r="E146" s="2"/>
      <c r="F146" s="1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2"/>
      <c r="AA146" s="2"/>
      <c r="AB146" s="2"/>
      <c r="AC146" s="2"/>
      <c r="AD146" s="2"/>
      <c r="AE146" s="2"/>
      <c r="AF146" s="2"/>
      <c r="AG146" s="2"/>
      <c r="AH146" s="2"/>
    </row>
    <row r="147" ht="12.75" customHeight="1">
      <c r="A147" s="1"/>
      <c r="B147" s="2"/>
      <c r="C147" s="2"/>
      <c r="D147" s="3"/>
      <c r="E147" s="2"/>
      <c r="F147" s="1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2"/>
      <c r="AA147" s="2"/>
      <c r="AB147" s="2"/>
      <c r="AC147" s="2"/>
      <c r="AD147" s="2"/>
      <c r="AE147" s="2"/>
      <c r="AF147" s="2"/>
      <c r="AG147" s="2"/>
      <c r="AH147" s="2"/>
    </row>
    <row r="148" ht="12.75" customHeight="1">
      <c r="A148" s="1"/>
      <c r="B148" s="2"/>
      <c r="C148" s="2"/>
      <c r="D148" s="3"/>
      <c r="E148" s="2"/>
      <c r="F148" s="1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2"/>
      <c r="AA148" s="2"/>
      <c r="AB148" s="2"/>
      <c r="AC148" s="2"/>
      <c r="AD148" s="2"/>
      <c r="AE148" s="2"/>
      <c r="AF148" s="2"/>
      <c r="AG148" s="2"/>
      <c r="AH148" s="2"/>
    </row>
    <row r="149" ht="12.75" customHeight="1">
      <c r="A149" s="1"/>
      <c r="B149" s="2"/>
      <c r="C149" s="2"/>
      <c r="D149" s="3"/>
      <c r="E149" s="2"/>
      <c r="F149" s="1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2"/>
      <c r="AA149" s="2"/>
      <c r="AB149" s="2"/>
      <c r="AC149" s="2"/>
      <c r="AD149" s="2"/>
      <c r="AE149" s="2"/>
      <c r="AF149" s="2"/>
      <c r="AG149" s="2"/>
      <c r="AH149" s="2"/>
    </row>
    <row r="150" ht="12.75" customHeight="1">
      <c r="A150" s="1"/>
      <c r="B150" s="2"/>
      <c r="C150" s="2"/>
      <c r="D150" s="3"/>
      <c r="E150" s="2"/>
      <c r="F150" s="1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2"/>
      <c r="AA150" s="2"/>
      <c r="AB150" s="2"/>
      <c r="AC150" s="2"/>
      <c r="AD150" s="2"/>
      <c r="AE150" s="2"/>
      <c r="AF150" s="2"/>
      <c r="AG150" s="2"/>
      <c r="AH150" s="2"/>
    </row>
    <row r="151" ht="12.75" customHeight="1">
      <c r="A151" s="1"/>
      <c r="B151" s="2"/>
      <c r="C151" s="2"/>
      <c r="D151" s="3"/>
      <c r="E151" s="2"/>
      <c r="F151" s="1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2"/>
      <c r="AA151" s="2"/>
      <c r="AB151" s="2"/>
      <c r="AC151" s="2"/>
      <c r="AD151" s="2"/>
      <c r="AE151" s="2"/>
      <c r="AF151" s="2"/>
      <c r="AG151" s="2"/>
      <c r="AH151" s="2"/>
    </row>
    <row r="152" ht="12.75" customHeight="1">
      <c r="A152" s="1"/>
      <c r="B152" s="2"/>
      <c r="C152" s="2"/>
      <c r="D152" s="3"/>
      <c r="E152" s="2"/>
      <c r="F152" s="1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2"/>
      <c r="AA152" s="2"/>
      <c r="AB152" s="2"/>
      <c r="AC152" s="2"/>
      <c r="AD152" s="2"/>
      <c r="AE152" s="2"/>
      <c r="AF152" s="2"/>
      <c r="AG152" s="2"/>
      <c r="AH152" s="2"/>
    </row>
    <row r="153" ht="12.75" customHeight="1">
      <c r="A153" s="1"/>
      <c r="B153" s="2"/>
      <c r="C153" s="2"/>
      <c r="D153" s="3"/>
      <c r="E153" s="2"/>
      <c r="F153" s="1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2"/>
      <c r="AA153" s="2"/>
      <c r="AB153" s="2"/>
      <c r="AC153" s="2"/>
      <c r="AD153" s="2"/>
      <c r="AE153" s="2"/>
      <c r="AF153" s="2"/>
      <c r="AG153" s="2"/>
      <c r="AH153" s="2"/>
    </row>
    <row r="154" ht="12.75" customHeight="1">
      <c r="A154" s="1"/>
      <c r="B154" s="2"/>
      <c r="C154" s="2"/>
      <c r="D154" s="3"/>
      <c r="E154" s="2"/>
      <c r="F154" s="1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2"/>
      <c r="AA154" s="2"/>
      <c r="AB154" s="2"/>
      <c r="AC154" s="2"/>
      <c r="AD154" s="2"/>
      <c r="AE154" s="2"/>
      <c r="AF154" s="2"/>
      <c r="AG154" s="2"/>
      <c r="AH154" s="2"/>
    </row>
    <row r="155" ht="12.75" customHeight="1">
      <c r="A155" s="1"/>
      <c r="B155" s="2"/>
      <c r="C155" s="2"/>
      <c r="D155" s="3"/>
      <c r="E155" s="2"/>
      <c r="F155" s="1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2"/>
      <c r="AA155" s="2"/>
      <c r="AB155" s="2"/>
      <c r="AC155" s="2"/>
      <c r="AD155" s="2"/>
      <c r="AE155" s="2"/>
      <c r="AF155" s="2"/>
      <c r="AG155" s="2"/>
      <c r="AH155" s="2"/>
    </row>
    <row r="156" ht="12.75" customHeight="1">
      <c r="A156" s="1"/>
      <c r="B156" s="2"/>
      <c r="C156" s="2"/>
      <c r="D156" s="3"/>
      <c r="E156" s="2"/>
      <c r="F156" s="1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2"/>
      <c r="AA156" s="2"/>
      <c r="AB156" s="2"/>
      <c r="AC156" s="2"/>
      <c r="AD156" s="2"/>
      <c r="AE156" s="2"/>
      <c r="AF156" s="2"/>
      <c r="AG156" s="2"/>
      <c r="AH156" s="2"/>
    </row>
    <row r="157" ht="12.75" customHeight="1">
      <c r="A157" s="1"/>
      <c r="B157" s="2"/>
      <c r="C157" s="2"/>
      <c r="D157" s="3"/>
      <c r="E157" s="2"/>
      <c r="F157" s="1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2"/>
      <c r="AA157" s="2"/>
      <c r="AB157" s="2"/>
      <c r="AC157" s="2"/>
      <c r="AD157" s="2"/>
      <c r="AE157" s="2"/>
      <c r="AF157" s="2"/>
      <c r="AG157" s="2"/>
      <c r="AH157" s="2"/>
    </row>
    <row r="158" ht="12.75" customHeight="1">
      <c r="A158" s="1"/>
      <c r="B158" s="2"/>
      <c r="C158" s="2"/>
      <c r="D158" s="3"/>
      <c r="E158" s="2"/>
      <c r="F158" s="1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2"/>
      <c r="AA158" s="2"/>
      <c r="AB158" s="2"/>
      <c r="AC158" s="2"/>
      <c r="AD158" s="2"/>
      <c r="AE158" s="2"/>
      <c r="AF158" s="2"/>
      <c r="AG158" s="2"/>
      <c r="AH158" s="2"/>
    </row>
    <row r="159" ht="12.75" customHeight="1">
      <c r="A159" s="1"/>
      <c r="B159" s="2"/>
      <c r="C159" s="2"/>
      <c r="D159" s="3"/>
      <c r="E159" s="2"/>
      <c r="F159" s="1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2"/>
      <c r="AA159" s="2"/>
      <c r="AB159" s="2"/>
      <c r="AC159" s="2"/>
      <c r="AD159" s="2"/>
      <c r="AE159" s="2"/>
      <c r="AF159" s="2"/>
      <c r="AG159" s="2"/>
      <c r="AH159" s="2"/>
    </row>
    <row r="160" ht="12.75" customHeight="1">
      <c r="A160" s="1"/>
      <c r="B160" s="2"/>
      <c r="C160" s="2"/>
      <c r="D160" s="3"/>
      <c r="E160" s="2"/>
      <c r="F160" s="1"/>
      <c r="G160" s="4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2"/>
      <c r="AA160" s="2"/>
      <c r="AB160" s="2"/>
      <c r="AC160" s="2"/>
      <c r="AD160" s="2"/>
      <c r="AE160" s="2"/>
      <c r="AF160" s="2"/>
      <c r="AG160" s="2"/>
      <c r="AH160" s="2"/>
    </row>
    <row r="161" ht="12.75" customHeight="1">
      <c r="A161" s="1"/>
      <c r="B161" s="2"/>
      <c r="C161" s="2"/>
      <c r="D161" s="3"/>
      <c r="E161" s="2"/>
      <c r="F161" s="1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2"/>
      <c r="AA161" s="2"/>
      <c r="AB161" s="2"/>
      <c r="AC161" s="2"/>
      <c r="AD161" s="2"/>
      <c r="AE161" s="2"/>
      <c r="AF161" s="2"/>
      <c r="AG161" s="2"/>
      <c r="AH161" s="2"/>
    </row>
    <row r="162" ht="12.75" customHeight="1">
      <c r="A162" s="1"/>
      <c r="B162" s="2"/>
      <c r="C162" s="2"/>
      <c r="D162" s="3"/>
      <c r="E162" s="2"/>
      <c r="F162" s="1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2"/>
      <c r="AA162" s="2"/>
      <c r="AB162" s="2"/>
      <c r="AC162" s="2"/>
      <c r="AD162" s="2"/>
      <c r="AE162" s="2"/>
      <c r="AF162" s="2"/>
      <c r="AG162" s="2"/>
      <c r="AH162" s="2"/>
    </row>
    <row r="163" ht="12.75" customHeight="1">
      <c r="A163" s="1"/>
      <c r="B163" s="2"/>
      <c r="C163" s="2"/>
      <c r="D163" s="3"/>
      <c r="E163" s="2"/>
      <c r="F163" s="1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2"/>
      <c r="AA163" s="2"/>
      <c r="AB163" s="2"/>
      <c r="AC163" s="2"/>
      <c r="AD163" s="2"/>
      <c r="AE163" s="2"/>
      <c r="AF163" s="2"/>
      <c r="AG163" s="2"/>
      <c r="AH163" s="2"/>
    </row>
    <row r="164" ht="12.75" customHeight="1">
      <c r="A164" s="1"/>
      <c r="B164" s="2"/>
      <c r="C164" s="2"/>
      <c r="D164" s="3"/>
      <c r="E164" s="2"/>
      <c r="F164" s="1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2"/>
      <c r="AA164" s="2"/>
      <c r="AB164" s="2"/>
      <c r="AC164" s="2"/>
      <c r="AD164" s="2"/>
      <c r="AE164" s="2"/>
      <c r="AF164" s="2"/>
      <c r="AG164" s="2"/>
      <c r="AH164" s="2"/>
    </row>
    <row r="165" ht="12.75" customHeight="1">
      <c r="A165" s="1"/>
      <c r="B165" s="2"/>
      <c r="C165" s="2"/>
      <c r="D165" s="3"/>
      <c r="E165" s="2"/>
      <c r="F165" s="1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2"/>
      <c r="AA165" s="2"/>
      <c r="AB165" s="2"/>
      <c r="AC165" s="2"/>
      <c r="AD165" s="2"/>
      <c r="AE165" s="2"/>
      <c r="AF165" s="2"/>
      <c r="AG165" s="2"/>
      <c r="AH165" s="2"/>
    </row>
    <row r="166" ht="12.75" customHeight="1">
      <c r="A166" s="1"/>
      <c r="B166" s="2"/>
      <c r="C166" s="2"/>
      <c r="D166" s="3"/>
      <c r="E166" s="2"/>
      <c r="F166" s="1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2"/>
      <c r="AA166" s="2"/>
      <c r="AB166" s="2"/>
      <c r="AC166" s="2"/>
      <c r="AD166" s="2"/>
      <c r="AE166" s="2"/>
      <c r="AF166" s="2"/>
      <c r="AG166" s="2"/>
      <c r="AH166" s="2"/>
    </row>
    <row r="167" ht="12.75" customHeight="1">
      <c r="A167" s="1"/>
      <c r="B167" s="2"/>
      <c r="C167" s="2"/>
      <c r="D167" s="3"/>
      <c r="E167" s="2"/>
      <c r="F167" s="1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2"/>
      <c r="AA167" s="2"/>
      <c r="AB167" s="2"/>
      <c r="AC167" s="2"/>
      <c r="AD167" s="2"/>
      <c r="AE167" s="2"/>
      <c r="AF167" s="2"/>
      <c r="AG167" s="2"/>
      <c r="AH167" s="2"/>
    </row>
    <row r="168" ht="12.75" customHeight="1">
      <c r="A168" s="1"/>
      <c r="B168" s="2"/>
      <c r="C168" s="2"/>
      <c r="D168" s="3"/>
      <c r="E168" s="2"/>
      <c r="F168" s="1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2"/>
      <c r="AA168" s="2"/>
      <c r="AB168" s="2"/>
      <c r="AC168" s="2"/>
      <c r="AD168" s="2"/>
      <c r="AE168" s="2"/>
      <c r="AF168" s="2"/>
      <c r="AG168" s="2"/>
      <c r="AH168" s="2"/>
    </row>
    <row r="169" ht="12.75" customHeight="1">
      <c r="A169" s="1"/>
      <c r="B169" s="2"/>
      <c r="C169" s="2"/>
      <c r="D169" s="3"/>
      <c r="E169" s="2"/>
      <c r="F169" s="1"/>
      <c r="G169" s="4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2"/>
      <c r="AA169" s="2"/>
      <c r="AB169" s="2"/>
      <c r="AC169" s="2"/>
      <c r="AD169" s="2"/>
      <c r="AE169" s="2"/>
      <c r="AF169" s="2"/>
      <c r="AG169" s="2"/>
      <c r="AH169" s="2"/>
    </row>
    <row r="170" ht="12.75" customHeight="1">
      <c r="A170" s="1"/>
      <c r="B170" s="2"/>
      <c r="C170" s="2"/>
      <c r="D170" s="3"/>
      <c r="E170" s="2"/>
      <c r="F170" s="1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2"/>
      <c r="AA170" s="2"/>
      <c r="AB170" s="2"/>
      <c r="AC170" s="2"/>
      <c r="AD170" s="2"/>
      <c r="AE170" s="2"/>
      <c r="AF170" s="2"/>
      <c r="AG170" s="2"/>
      <c r="AH170" s="2"/>
    </row>
    <row r="171" ht="12.75" customHeight="1">
      <c r="A171" s="1"/>
      <c r="B171" s="2"/>
      <c r="C171" s="2"/>
      <c r="D171" s="3"/>
      <c r="E171" s="2"/>
      <c r="F171" s="1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2"/>
      <c r="AA171" s="2"/>
      <c r="AB171" s="2"/>
      <c r="AC171" s="2"/>
      <c r="AD171" s="2"/>
      <c r="AE171" s="2"/>
      <c r="AF171" s="2"/>
      <c r="AG171" s="2"/>
      <c r="AH171" s="2"/>
    </row>
    <row r="172" ht="12.75" customHeight="1">
      <c r="A172" s="1"/>
      <c r="B172" s="2"/>
      <c r="C172" s="2"/>
      <c r="D172" s="3"/>
      <c r="E172" s="2"/>
      <c r="F172" s="1"/>
      <c r="G172" s="4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2"/>
      <c r="AA172" s="2"/>
      <c r="AB172" s="2"/>
      <c r="AC172" s="2"/>
      <c r="AD172" s="2"/>
      <c r="AE172" s="2"/>
      <c r="AF172" s="2"/>
      <c r="AG172" s="2"/>
      <c r="AH172" s="2"/>
    </row>
    <row r="173" ht="12.75" customHeight="1">
      <c r="A173" s="1"/>
      <c r="B173" s="2"/>
      <c r="C173" s="2"/>
      <c r="D173" s="3"/>
      <c r="E173" s="2"/>
      <c r="F173" s="1"/>
      <c r="G173" s="4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2"/>
      <c r="AA173" s="2"/>
      <c r="AB173" s="2"/>
      <c r="AC173" s="2"/>
      <c r="AD173" s="2"/>
      <c r="AE173" s="2"/>
      <c r="AF173" s="2"/>
      <c r="AG173" s="2"/>
      <c r="AH173" s="2"/>
    </row>
    <row r="174" ht="12.75" customHeight="1">
      <c r="A174" s="1"/>
      <c r="B174" s="2"/>
      <c r="C174" s="2"/>
      <c r="D174" s="3"/>
      <c r="E174" s="2"/>
      <c r="F174" s="1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2"/>
      <c r="AA174" s="2"/>
      <c r="AB174" s="2"/>
      <c r="AC174" s="2"/>
      <c r="AD174" s="2"/>
      <c r="AE174" s="2"/>
      <c r="AF174" s="2"/>
      <c r="AG174" s="2"/>
      <c r="AH174" s="2"/>
    </row>
    <row r="175" ht="12.75" customHeight="1">
      <c r="A175" s="1"/>
      <c r="B175" s="2"/>
      <c r="C175" s="2"/>
      <c r="D175" s="3"/>
      <c r="E175" s="2"/>
      <c r="F175" s="1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2"/>
      <c r="AA175" s="2"/>
      <c r="AB175" s="2"/>
      <c r="AC175" s="2"/>
      <c r="AD175" s="2"/>
      <c r="AE175" s="2"/>
      <c r="AF175" s="2"/>
      <c r="AG175" s="2"/>
      <c r="AH175" s="2"/>
    </row>
    <row r="176" ht="12.75" customHeight="1">
      <c r="A176" s="1"/>
      <c r="B176" s="2"/>
      <c r="C176" s="2"/>
      <c r="D176" s="3"/>
      <c r="E176" s="2"/>
      <c r="F176" s="1"/>
      <c r="G176" s="4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2"/>
      <c r="AA176" s="2"/>
      <c r="AB176" s="2"/>
      <c r="AC176" s="2"/>
      <c r="AD176" s="2"/>
      <c r="AE176" s="2"/>
      <c r="AF176" s="2"/>
      <c r="AG176" s="2"/>
      <c r="AH176" s="2"/>
    </row>
    <row r="177" ht="12.75" customHeight="1">
      <c r="A177" s="1"/>
      <c r="B177" s="2"/>
      <c r="C177" s="2"/>
      <c r="D177" s="3"/>
      <c r="E177" s="2"/>
      <c r="F177" s="1"/>
      <c r="G177" s="4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2"/>
      <c r="AA177" s="2"/>
      <c r="AB177" s="2"/>
      <c r="AC177" s="2"/>
      <c r="AD177" s="2"/>
      <c r="AE177" s="2"/>
      <c r="AF177" s="2"/>
      <c r="AG177" s="2"/>
      <c r="AH177" s="2"/>
    </row>
    <row r="178" ht="12.75" customHeight="1">
      <c r="A178" s="1"/>
      <c r="B178" s="2"/>
      <c r="C178" s="2"/>
      <c r="D178" s="3"/>
      <c r="E178" s="2"/>
      <c r="F178" s="1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2"/>
      <c r="AA178" s="2"/>
      <c r="AB178" s="2"/>
      <c r="AC178" s="2"/>
      <c r="AD178" s="2"/>
      <c r="AE178" s="2"/>
      <c r="AF178" s="2"/>
      <c r="AG178" s="2"/>
      <c r="AH178" s="2"/>
    </row>
    <row r="179" ht="12.75" customHeight="1">
      <c r="A179" s="1"/>
      <c r="B179" s="2"/>
      <c r="C179" s="2"/>
      <c r="D179" s="3"/>
      <c r="E179" s="2"/>
      <c r="F179" s="1"/>
      <c r="G179" s="4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2"/>
      <c r="AA179" s="2"/>
      <c r="AB179" s="2"/>
      <c r="AC179" s="2"/>
      <c r="AD179" s="2"/>
      <c r="AE179" s="2"/>
      <c r="AF179" s="2"/>
      <c r="AG179" s="2"/>
      <c r="AH179" s="2"/>
    </row>
    <row r="180" ht="12.75" customHeight="1">
      <c r="A180" s="1"/>
      <c r="B180" s="2"/>
      <c r="C180" s="2"/>
      <c r="D180" s="3"/>
      <c r="E180" s="2"/>
      <c r="F180" s="1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2"/>
      <c r="AA180" s="2"/>
      <c r="AB180" s="2"/>
      <c r="AC180" s="2"/>
      <c r="AD180" s="2"/>
      <c r="AE180" s="2"/>
      <c r="AF180" s="2"/>
      <c r="AG180" s="2"/>
      <c r="AH180" s="2"/>
    </row>
    <row r="181" ht="12.75" customHeight="1">
      <c r="A181" s="1"/>
      <c r="B181" s="2"/>
      <c r="C181" s="2"/>
      <c r="D181" s="3"/>
      <c r="E181" s="2"/>
      <c r="F181" s="1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2"/>
      <c r="AA181" s="2"/>
      <c r="AB181" s="2"/>
      <c r="AC181" s="2"/>
      <c r="AD181" s="2"/>
      <c r="AE181" s="2"/>
      <c r="AF181" s="2"/>
      <c r="AG181" s="2"/>
      <c r="AH181" s="2"/>
    </row>
    <row r="182" ht="12.75" customHeight="1">
      <c r="A182" s="1"/>
      <c r="B182" s="2"/>
      <c r="C182" s="2"/>
      <c r="D182" s="3"/>
      <c r="E182" s="2"/>
      <c r="F182" s="1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2"/>
      <c r="AA182" s="2"/>
      <c r="AB182" s="2"/>
      <c r="AC182" s="2"/>
      <c r="AD182" s="2"/>
      <c r="AE182" s="2"/>
      <c r="AF182" s="2"/>
      <c r="AG182" s="2"/>
      <c r="AH182" s="2"/>
    </row>
    <row r="183" ht="12.75" customHeight="1">
      <c r="A183" s="1"/>
      <c r="B183" s="2"/>
      <c r="C183" s="2"/>
      <c r="D183" s="3"/>
      <c r="E183" s="2"/>
      <c r="F183" s="1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2"/>
      <c r="AA183" s="2"/>
      <c r="AB183" s="2"/>
      <c r="AC183" s="2"/>
      <c r="AD183" s="2"/>
      <c r="AE183" s="2"/>
      <c r="AF183" s="2"/>
      <c r="AG183" s="2"/>
      <c r="AH183" s="2"/>
    </row>
    <row r="184" ht="12.75" customHeight="1">
      <c r="A184" s="1"/>
      <c r="B184" s="2"/>
      <c r="C184" s="2"/>
      <c r="D184" s="3"/>
      <c r="E184" s="2"/>
      <c r="F184" s="1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2"/>
      <c r="AA184" s="2"/>
      <c r="AB184" s="2"/>
      <c r="AC184" s="2"/>
      <c r="AD184" s="2"/>
      <c r="AE184" s="2"/>
      <c r="AF184" s="2"/>
      <c r="AG184" s="2"/>
      <c r="AH184" s="2"/>
    </row>
    <row r="185" ht="12.75" customHeight="1">
      <c r="A185" s="1"/>
      <c r="B185" s="2"/>
      <c r="C185" s="2"/>
      <c r="D185" s="3"/>
      <c r="E185" s="2"/>
      <c r="F185" s="1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2"/>
      <c r="AA185" s="2"/>
      <c r="AB185" s="2"/>
      <c r="AC185" s="2"/>
      <c r="AD185" s="2"/>
      <c r="AE185" s="2"/>
      <c r="AF185" s="2"/>
      <c r="AG185" s="2"/>
      <c r="AH185" s="2"/>
    </row>
    <row r="186" ht="12.75" customHeight="1">
      <c r="A186" s="1"/>
      <c r="B186" s="2"/>
      <c r="C186" s="2"/>
      <c r="D186" s="3"/>
      <c r="E186" s="2"/>
      <c r="F186" s="1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2"/>
      <c r="AA186" s="2"/>
      <c r="AB186" s="2"/>
      <c r="AC186" s="2"/>
      <c r="AD186" s="2"/>
      <c r="AE186" s="2"/>
      <c r="AF186" s="2"/>
      <c r="AG186" s="2"/>
      <c r="AH186" s="2"/>
    </row>
    <row r="187" ht="12.75" customHeight="1">
      <c r="A187" s="1"/>
      <c r="B187" s="2"/>
      <c r="C187" s="2"/>
      <c r="D187" s="3"/>
      <c r="E187" s="2"/>
      <c r="F187" s="1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2"/>
      <c r="AA187" s="2"/>
      <c r="AB187" s="2"/>
      <c r="AC187" s="2"/>
      <c r="AD187" s="2"/>
      <c r="AE187" s="2"/>
      <c r="AF187" s="2"/>
      <c r="AG187" s="2"/>
      <c r="AH187" s="2"/>
    </row>
    <row r="188" ht="12.75" customHeight="1">
      <c r="A188" s="1"/>
      <c r="B188" s="2"/>
      <c r="C188" s="2"/>
      <c r="D188" s="3"/>
      <c r="E188" s="2"/>
      <c r="F188" s="1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2"/>
      <c r="AA188" s="2"/>
      <c r="AB188" s="2"/>
      <c r="AC188" s="2"/>
      <c r="AD188" s="2"/>
      <c r="AE188" s="2"/>
      <c r="AF188" s="2"/>
      <c r="AG188" s="2"/>
      <c r="AH188" s="2"/>
    </row>
    <row r="189" ht="12.75" customHeight="1">
      <c r="A189" s="1"/>
      <c r="B189" s="2"/>
      <c r="C189" s="2"/>
      <c r="D189" s="3"/>
      <c r="E189" s="2"/>
      <c r="F189" s="1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2"/>
      <c r="AA189" s="2"/>
      <c r="AB189" s="2"/>
      <c r="AC189" s="2"/>
      <c r="AD189" s="2"/>
      <c r="AE189" s="2"/>
      <c r="AF189" s="2"/>
      <c r="AG189" s="2"/>
      <c r="AH189" s="2"/>
    </row>
    <row r="190" ht="12.75" customHeight="1">
      <c r="A190" s="1"/>
      <c r="B190" s="2"/>
      <c r="C190" s="2"/>
      <c r="D190" s="3"/>
      <c r="E190" s="2"/>
      <c r="F190" s="1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2"/>
      <c r="AA190" s="2"/>
      <c r="AB190" s="2"/>
      <c r="AC190" s="2"/>
      <c r="AD190" s="2"/>
      <c r="AE190" s="2"/>
      <c r="AF190" s="2"/>
      <c r="AG190" s="2"/>
      <c r="AH190" s="2"/>
    </row>
    <row r="191" ht="12.75" customHeight="1">
      <c r="A191" s="1"/>
      <c r="B191" s="2"/>
      <c r="C191" s="2"/>
      <c r="D191" s="3"/>
      <c r="E191" s="2"/>
      <c r="F191" s="1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2"/>
      <c r="AA191" s="2"/>
      <c r="AB191" s="2"/>
      <c r="AC191" s="2"/>
      <c r="AD191" s="2"/>
      <c r="AE191" s="2"/>
      <c r="AF191" s="2"/>
      <c r="AG191" s="2"/>
      <c r="AH191" s="2"/>
    </row>
    <row r="192" ht="12.75" customHeight="1">
      <c r="A192" s="1"/>
      <c r="B192" s="2"/>
      <c r="C192" s="2"/>
      <c r="D192" s="3"/>
      <c r="E192" s="2"/>
      <c r="F192" s="1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2"/>
      <c r="AA192" s="2"/>
      <c r="AB192" s="2"/>
      <c r="AC192" s="2"/>
      <c r="AD192" s="2"/>
      <c r="AE192" s="2"/>
      <c r="AF192" s="2"/>
      <c r="AG192" s="2"/>
      <c r="AH192" s="2"/>
    </row>
    <row r="193" ht="12.75" customHeight="1">
      <c r="A193" s="1"/>
      <c r="B193" s="2"/>
      <c r="C193" s="2"/>
      <c r="D193" s="3"/>
      <c r="E193" s="2"/>
      <c r="F193" s="1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2"/>
      <c r="AA193" s="2"/>
      <c r="AB193" s="2"/>
      <c r="AC193" s="2"/>
      <c r="AD193" s="2"/>
      <c r="AE193" s="2"/>
      <c r="AF193" s="2"/>
      <c r="AG193" s="2"/>
      <c r="AH193" s="2"/>
    </row>
    <row r="194" ht="12.75" customHeight="1">
      <c r="A194" s="1"/>
      <c r="B194" s="2"/>
      <c r="C194" s="2"/>
      <c r="D194" s="3"/>
      <c r="E194" s="2"/>
      <c r="F194" s="1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2"/>
      <c r="AA194" s="2"/>
      <c r="AB194" s="2"/>
      <c r="AC194" s="2"/>
      <c r="AD194" s="2"/>
      <c r="AE194" s="2"/>
      <c r="AF194" s="2"/>
      <c r="AG194" s="2"/>
      <c r="AH194" s="2"/>
    </row>
    <row r="195" ht="12.75" customHeight="1">
      <c r="A195" s="1"/>
      <c r="B195" s="2"/>
      <c r="C195" s="2"/>
      <c r="D195" s="3"/>
      <c r="E195" s="2"/>
      <c r="F195" s="1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2"/>
      <c r="AA195" s="2"/>
      <c r="AB195" s="2"/>
      <c r="AC195" s="2"/>
      <c r="AD195" s="2"/>
      <c r="AE195" s="2"/>
      <c r="AF195" s="2"/>
      <c r="AG195" s="2"/>
      <c r="AH195" s="2"/>
    </row>
    <row r="196" ht="12.75" customHeight="1">
      <c r="A196" s="1"/>
      <c r="B196" s="2"/>
      <c r="C196" s="2"/>
      <c r="D196" s="3"/>
      <c r="E196" s="2"/>
      <c r="F196" s="1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2"/>
      <c r="AA196" s="2"/>
      <c r="AB196" s="2"/>
      <c r="AC196" s="2"/>
      <c r="AD196" s="2"/>
      <c r="AE196" s="2"/>
      <c r="AF196" s="2"/>
      <c r="AG196" s="2"/>
      <c r="AH196" s="2"/>
    </row>
    <row r="197" ht="12.75" customHeight="1">
      <c r="A197" s="1"/>
      <c r="B197" s="2"/>
      <c r="C197" s="2"/>
      <c r="D197" s="3"/>
      <c r="E197" s="2"/>
      <c r="F197" s="1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2"/>
      <c r="AA197" s="2"/>
      <c r="AB197" s="2"/>
      <c r="AC197" s="2"/>
      <c r="AD197" s="2"/>
      <c r="AE197" s="2"/>
      <c r="AF197" s="2"/>
      <c r="AG197" s="2"/>
      <c r="AH197" s="2"/>
    </row>
    <row r="198" ht="12.75" customHeight="1">
      <c r="A198" s="1"/>
      <c r="B198" s="2"/>
      <c r="C198" s="2"/>
      <c r="D198" s="3"/>
      <c r="E198" s="2"/>
      <c r="F198" s="1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2"/>
      <c r="AA198" s="2"/>
      <c r="AB198" s="2"/>
      <c r="AC198" s="2"/>
      <c r="AD198" s="2"/>
      <c r="AE198" s="2"/>
      <c r="AF198" s="2"/>
      <c r="AG198" s="2"/>
      <c r="AH198" s="2"/>
    </row>
    <row r="199" ht="12.75" customHeight="1">
      <c r="A199" s="1"/>
      <c r="B199" s="2"/>
      <c r="C199" s="2"/>
      <c r="D199" s="3"/>
      <c r="E199" s="2"/>
      <c r="F199" s="1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2"/>
      <c r="AA199" s="2"/>
      <c r="AB199" s="2"/>
      <c r="AC199" s="2"/>
      <c r="AD199" s="2"/>
      <c r="AE199" s="2"/>
      <c r="AF199" s="2"/>
      <c r="AG199" s="2"/>
      <c r="AH199" s="2"/>
    </row>
    <row r="200" ht="12.75" customHeight="1">
      <c r="A200" s="1"/>
      <c r="B200" s="2"/>
      <c r="C200" s="2"/>
      <c r="D200" s="3"/>
      <c r="E200" s="2"/>
      <c r="F200" s="1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2"/>
      <c r="AA200" s="2"/>
      <c r="AB200" s="2"/>
      <c r="AC200" s="2"/>
      <c r="AD200" s="2"/>
      <c r="AE200" s="2"/>
      <c r="AF200" s="2"/>
      <c r="AG200" s="2"/>
      <c r="AH200" s="2"/>
    </row>
    <row r="201" ht="12.75" customHeight="1">
      <c r="A201" s="1"/>
      <c r="B201" s="2"/>
      <c r="C201" s="2"/>
      <c r="D201" s="3"/>
      <c r="E201" s="2"/>
      <c r="F201" s="1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2"/>
      <c r="AA201" s="2"/>
      <c r="AB201" s="2"/>
      <c r="AC201" s="2"/>
      <c r="AD201" s="2"/>
      <c r="AE201" s="2"/>
      <c r="AF201" s="2"/>
      <c r="AG201" s="2"/>
      <c r="AH201" s="2"/>
    </row>
    <row r="202" ht="12.75" customHeight="1">
      <c r="A202" s="1"/>
      <c r="B202" s="2"/>
      <c r="C202" s="2"/>
      <c r="D202" s="3"/>
      <c r="E202" s="2"/>
      <c r="F202" s="1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2"/>
      <c r="AA202" s="2"/>
      <c r="AB202" s="2"/>
      <c r="AC202" s="2"/>
      <c r="AD202" s="2"/>
      <c r="AE202" s="2"/>
      <c r="AF202" s="2"/>
      <c r="AG202" s="2"/>
      <c r="AH202" s="2"/>
    </row>
    <row r="203" ht="12.75" customHeight="1">
      <c r="A203" s="1"/>
      <c r="B203" s="2"/>
      <c r="C203" s="2"/>
      <c r="D203" s="3"/>
      <c r="E203" s="2"/>
      <c r="F203" s="1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2"/>
      <c r="AA203" s="2"/>
      <c r="AB203" s="2"/>
      <c r="AC203" s="2"/>
      <c r="AD203" s="2"/>
      <c r="AE203" s="2"/>
      <c r="AF203" s="2"/>
      <c r="AG203" s="2"/>
      <c r="AH203" s="2"/>
    </row>
    <row r="204" ht="12.75" customHeight="1">
      <c r="A204" s="1"/>
      <c r="B204" s="2"/>
      <c r="C204" s="2"/>
      <c r="D204" s="3"/>
      <c r="E204" s="2"/>
      <c r="F204" s="1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2"/>
      <c r="AA204" s="2"/>
      <c r="AB204" s="2"/>
      <c r="AC204" s="2"/>
      <c r="AD204" s="2"/>
      <c r="AE204" s="2"/>
      <c r="AF204" s="2"/>
      <c r="AG204" s="2"/>
      <c r="AH204" s="2"/>
    </row>
    <row r="205" ht="12.75" customHeight="1">
      <c r="A205" s="1"/>
      <c r="B205" s="2"/>
      <c r="C205" s="2"/>
      <c r="D205" s="3"/>
      <c r="E205" s="2"/>
      <c r="F205" s="1"/>
      <c r="G205" s="4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2"/>
      <c r="AA205" s="2"/>
      <c r="AB205" s="2"/>
      <c r="AC205" s="2"/>
      <c r="AD205" s="2"/>
      <c r="AE205" s="2"/>
      <c r="AF205" s="2"/>
      <c r="AG205" s="2"/>
      <c r="AH205" s="2"/>
    </row>
    <row r="206" ht="12.75" customHeight="1">
      <c r="A206" s="1"/>
      <c r="B206" s="2"/>
      <c r="C206" s="2"/>
      <c r="D206" s="3"/>
      <c r="E206" s="2"/>
      <c r="F206" s="1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2"/>
      <c r="AA206" s="2"/>
      <c r="AB206" s="2"/>
      <c r="AC206" s="2"/>
      <c r="AD206" s="2"/>
      <c r="AE206" s="2"/>
      <c r="AF206" s="2"/>
      <c r="AG206" s="2"/>
      <c r="AH206" s="2"/>
    </row>
    <row r="207" ht="12.75" customHeight="1">
      <c r="A207" s="1"/>
      <c r="B207" s="2"/>
      <c r="C207" s="2"/>
      <c r="D207" s="3"/>
      <c r="E207" s="2"/>
      <c r="F207" s="1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2"/>
      <c r="AA207" s="2"/>
      <c r="AB207" s="2"/>
      <c r="AC207" s="2"/>
      <c r="AD207" s="2"/>
      <c r="AE207" s="2"/>
      <c r="AF207" s="2"/>
      <c r="AG207" s="2"/>
      <c r="AH207" s="2"/>
    </row>
    <row r="208" ht="12.75" customHeight="1">
      <c r="A208" s="1"/>
      <c r="B208" s="2"/>
      <c r="C208" s="2"/>
      <c r="D208" s="3"/>
      <c r="E208" s="2"/>
      <c r="F208" s="1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2"/>
      <c r="AA208" s="2"/>
      <c r="AB208" s="2"/>
      <c r="AC208" s="2"/>
      <c r="AD208" s="2"/>
      <c r="AE208" s="2"/>
      <c r="AF208" s="2"/>
      <c r="AG208" s="2"/>
      <c r="AH208" s="2"/>
    </row>
    <row r="209" ht="12.75" customHeight="1">
      <c r="A209" s="1"/>
      <c r="B209" s="2"/>
      <c r="C209" s="2"/>
      <c r="D209" s="3"/>
      <c r="E209" s="2"/>
      <c r="F209" s="1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2"/>
      <c r="AA209" s="2"/>
      <c r="AB209" s="2"/>
      <c r="AC209" s="2"/>
      <c r="AD209" s="2"/>
      <c r="AE209" s="2"/>
      <c r="AF209" s="2"/>
      <c r="AG209" s="2"/>
      <c r="AH209" s="2"/>
    </row>
    <row r="210" ht="12.75" customHeight="1">
      <c r="A210" s="1"/>
      <c r="B210" s="2"/>
      <c r="C210" s="2"/>
      <c r="D210" s="3"/>
      <c r="E210" s="2"/>
      <c r="F210" s="1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2"/>
      <c r="AA210" s="2"/>
      <c r="AB210" s="2"/>
      <c r="AC210" s="2"/>
      <c r="AD210" s="2"/>
      <c r="AE210" s="2"/>
      <c r="AF210" s="2"/>
      <c r="AG210" s="2"/>
      <c r="AH210" s="2"/>
    </row>
    <row r="211" ht="12.75" customHeight="1">
      <c r="A211" s="1"/>
      <c r="B211" s="2"/>
      <c r="C211" s="2"/>
      <c r="D211" s="3"/>
      <c r="E211" s="2"/>
      <c r="F211" s="1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2"/>
      <c r="AA211" s="2"/>
      <c r="AB211" s="2"/>
      <c r="AC211" s="2"/>
      <c r="AD211" s="2"/>
      <c r="AE211" s="2"/>
      <c r="AF211" s="2"/>
      <c r="AG211" s="2"/>
      <c r="AH211" s="2"/>
    </row>
    <row r="212" ht="12.75" customHeight="1">
      <c r="A212" s="1"/>
      <c r="B212" s="2"/>
      <c r="C212" s="2"/>
      <c r="D212" s="3"/>
      <c r="E212" s="2"/>
      <c r="F212" s="1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2"/>
      <c r="AA212" s="2"/>
      <c r="AB212" s="2"/>
      <c r="AC212" s="2"/>
      <c r="AD212" s="2"/>
      <c r="AE212" s="2"/>
      <c r="AF212" s="2"/>
      <c r="AG212" s="2"/>
      <c r="AH212" s="2"/>
    </row>
    <row r="213" ht="12.75" customHeight="1">
      <c r="A213" s="1"/>
      <c r="B213" s="2"/>
      <c r="C213" s="2"/>
      <c r="D213" s="3"/>
      <c r="E213" s="2"/>
      <c r="F213" s="1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2"/>
      <c r="AA213" s="2"/>
      <c r="AB213" s="2"/>
      <c r="AC213" s="2"/>
      <c r="AD213" s="2"/>
      <c r="AE213" s="2"/>
      <c r="AF213" s="2"/>
      <c r="AG213" s="2"/>
      <c r="AH213" s="2"/>
    </row>
    <row r="214" ht="12.75" customHeight="1">
      <c r="A214" s="1"/>
      <c r="B214" s="2"/>
      <c r="C214" s="2"/>
      <c r="D214" s="3"/>
      <c r="E214" s="2"/>
      <c r="F214" s="1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2"/>
      <c r="AA214" s="2"/>
      <c r="AB214" s="2"/>
      <c r="AC214" s="2"/>
      <c r="AD214" s="2"/>
      <c r="AE214" s="2"/>
      <c r="AF214" s="2"/>
      <c r="AG214" s="2"/>
      <c r="AH214" s="2"/>
    </row>
    <row r="215" ht="12.75" customHeight="1">
      <c r="A215" s="1"/>
      <c r="B215" s="2"/>
      <c r="C215" s="2"/>
      <c r="D215" s="3"/>
      <c r="E215" s="2"/>
      <c r="F215" s="1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2"/>
      <c r="AA215" s="2"/>
      <c r="AB215" s="2"/>
      <c r="AC215" s="2"/>
      <c r="AD215" s="2"/>
      <c r="AE215" s="2"/>
      <c r="AF215" s="2"/>
      <c r="AG215" s="2"/>
      <c r="AH215" s="2"/>
    </row>
    <row r="216" ht="12.75" customHeight="1">
      <c r="A216" s="1"/>
      <c r="B216" s="2"/>
      <c r="C216" s="2"/>
      <c r="D216" s="3"/>
      <c r="E216" s="2"/>
      <c r="F216" s="1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2"/>
      <c r="AA216" s="2"/>
      <c r="AB216" s="2"/>
      <c r="AC216" s="2"/>
      <c r="AD216" s="2"/>
      <c r="AE216" s="2"/>
      <c r="AF216" s="2"/>
      <c r="AG216" s="2"/>
      <c r="AH216" s="2"/>
    </row>
    <row r="217" ht="12.75" customHeight="1">
      <c r="A217" s="1"/>
      <c r="B217" s="2"/>
      <c r="C217" s="2"/>
      <c r="D217" s="3"/>
      <c r="E217" s="2"/>
      <c r="F217" s="1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2"/>
      <c r="AA217" s="2"/>
      <c r="AB217" s="2"/>
      <c r="AC217" s="2"/>
      <c r="AD217" s="2"/>
      <c r="AE217" s="2"/>
      <c r="AF217" s="2"/>
      <c r="AG217" s="2"/>
      <c r="AH217" s="2"/>
    </row>
    <row r="218" ht="12.75" customHeight="1">
      <c r="A218" s="1"/>
      <c r="B218" s="2"/>
      <c r="C218" s="2"/>
      <c r="D218" s="3"/>
      <c r="E218" s="2"/>
      <c r="F218" s="1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2"/>
      <c r="AA218" s="2"/>
      <c r="AB218" s="2"/>
      <c r="AC218" s="2"/>
      <c r="AD218" s="2"/>
      <c r="AE218" s="2"/>
      <c r="AF218" s="2"/>
      <c r="AG218" s="2"/>
      <c r="AH218" s="2"/>
    </row>
    <row r="219" ht="12.75" customHeight="1">
      <c r="A219" s="1"/>
      <c r="B219" s="2"/>
      <c r="C219" s="2"/>
      <c r="D219" s="3"/>
      <c r="E219" s="2"/>
      <c r="F219" s="1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2"/>
      <c r="AA219" s="2"/>
      <c r="AB219" s="2"/>
      <c r="AC219" s="2"/>
      <c r="AD219" s="2"/>
      <c r="AE219" s="2"/>
      <c r="AF219" s="2"/>
      <c r="AG219" s="2"/>
      <c r="AH219" s="2"/>
    </row>
    <row r="220" ht="12.75" customHeight="1">
      <c r="A220" s="1"/>
      <c r="B220" s="2"/>
      <c r="C220" s="2"/>
      <c r="D220" s="3"/>
      <c r="E220" s="2"/>
      <c r="F220" s="1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2"/>
      <c r="AA220" s="2"/>
      <c r="AB220" s="2"/>
      <c r="AC220" s="2"/>
      <c r="AD220" s="2"/>
      <c r="AE220" s="2"/>
      <c r="AF220" s="2"/>
      <c r="AG220" s="2"/>
      <c r="AH220" s="2"/>
    </row>
    <row r="221" ht="12.75" customHeight="1">
      <c r="A221" s="1"/>
      <c r="B221" s="2"/>
      <c r="C221" s="2"/>
      <c r="D221" s="3"/>
      <c r="E221" s="2"/>
      <c r="F221" s="1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2"/>
      <c r="AA221" s="2"/>
      <c r="AB221" s="2"/>
      <c r="AC221" s="2"/>
      <c r="AD221" s="2"/>
      <c r="AE221" s="2"/>
      <c r="AF221" s="2"/>
      <c r="AG221" s="2"/>
      <c r="AH221" s="2"/>
    </row>
    <row r="222" ht="12.75" customHeight="1">
      <c r="A222" s="1"/>
      <c r="B222" s="2"/>
      <c r="C222" s="2"/>
      <c r="D222" s="3"/>
      <c r="E222" s="2"/>
      <c r="F222" s="1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2"/>
      <c r="AA222" s="2"/>
      <c r="AB222" s="2"/>
      <c r="AC222" s="2"/>
      <c r="AD222" s="2"/>
      <c r="AE222" s="2"/>
      <c r="AF222" s="2"/>
      <c r="AG222" s="2"/>
      <c r="AH222" s="2"/>
    </row>
    <row r="223" ht="12.75" customHeight="1">
      <c r="A223" s="1"/>
      <c r="B223" s="2"/>
      <c r="C223" s="2"/>
      <c r="D223" s="3"/>
      <c r="E223" s="2"/>
      <c r="F223" s="1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2"/>
      <c r="AA223" s="2"/>
      <c r="AB223" s="2"/>
      <c r="AC223" s="2"/>
      <c r="AD223" s="2"/>
      <c r="AE223" s="2"/>
      <c r="AF223" s="2"/>
      <c r="AG223" s="2"/>
      <c r="AH223" s="2"/>
    </row>
    <row r="224" ht="12.75" customHeight="1">
      <c r="A224" s="1"/>
      <c r="B224" s="2"/>
      <c r="C224" s="2"/>
      <c r="D224" s="3"/>
      <c r="E224" s="2"/>
      <c r="F224" s="1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2"/>
      <c r="AA224" s="2"/>
      <c r="AB224" s="2"/>
      <c r="AC224" s="2"/>
      <c r="AD224" s="2"/>
      <c r="AE224" s="2"/>
      <c r="AF224" s="2"/>
      <c r="AG224" s="2"/>
      <c r="AH224" s="2"/>
    </row>
    <row r="225" ht="12.75" customHeight="1">
      <c r="A225" s="1"/>
      <c r="B225" s="2"/>
      <c r="C225" s="2"/>
      <c r="D225" s="3"/>
      <c r="E225" s="2"/>
      <c r="F225" s="1"/>
      <c r="G225" s="4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2"/>
      <c r="AA225" s="2"/>
      <c r="AB225" s="2"/>
      <c r="AC225" s="2"/>
      <c r="AD225" s="2"/>
      <c r="AE225" s="2"/>
      <c r="AF225" s="2"/>
      <c r="AG225" s="2"/>
      <c r="AH225" s="2"/>
    </row>
    <row r="226" ht="12.75" customHeight="1">
      <c r="A226" s="1"/>
      <c r="B226" s="2"/>
      <c r="C226" s="2"/>
      <c r="D226" s="3"/>
      <c r="E226" s="2"/>
      <c r="F226" s="1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2"/>
      <c r="AA226" s="2"/>
      <c r="AB226" s="2"/>
      <c r="AC226" s="2"/>
      <c r="AD226" s="2"/>
      <c r="AE226" s="2"/>
      <c r="AF226" s="2"/>
      <c r="AG226" s="2"/>
      <c r="AH226" s="2"/>
    </row>
    <row r="227" ht="12.75" customHeight="1">
      <c r="A227" s="1"/>
      <c r="B227" s="2"/>
      <c r="C227" s="2"/>
      <c r="D227" s="3"/>
      <c r="E227" s="2"/>
      <c r="F227" s="1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2"/>
      <c r="AA227" s="2"/>
      <c r="AB227" s="2"/>
      <c r="AC227" s="2"/>
      <c r="AD227" s="2"/>
      <c r="AE227" s="2"/>
      <c r="AF227" s="2"/>
      <c r="AG227" s="2"/>
      <c r="AH227" s="2"/>
    </row>
    <row r="228" ht="12.75" customHeight="1">
      <c r="A228" s="1"/>
      <c r="B228" s="2"/>
      <c r="C228" s="2"/>
      <c r="D228" s="3"/>
      <c r="E228" s="2"/>
      <c r="F228" s="1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2"/>
      <c r="AA228" s="2"/>
      <c r="AB228" s="2"/>
      <c r="AC228" s="2"/>
      <c r="AD228" s="2"/>
      <c r="AE228" s="2"/>
      <c r="AF228" s="2"/>
      <c r="AG228" s="2"/>
      <c r="AH228" s="2"/>
    </row>
    <row r="229" ht="12.75" customHeight="1">
      <c r="A229" s="1"/>
      <c r="B229" s="2"/>
      <c r="C229" s="2"/>
      <c r="D229" s="3"/>
      <c r="E229" s="2"/>
      <c r="F229" s="1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2"/>
      <c r="AA229" s="2"/>
      <c r="AB229" s="2"/>
      <c r="AC229" s="2"/>
      <c r="AD229" s="2"/>
      <c r="AE229" s="2"/>
      <c r="AF229" s="2"/>
      <c r="AG229" s="2"/>
      <c r="AH229" s="2"/>
    </row>
    <row r="230" ht="12.75" customHeight="1">
      <c r="A230" s="1"/>
      <c r="B230" s="2"/>
      <c r="C230" s="2"/>
      <c r="D230" s="3"/>
      <c r="E230" s="2"/>
      <c r="F230" s="1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2"/>
      <c r="AA230" s="2"/>
      <c r="AB230" s="2"/>
      <c r="AC230" s="2"/>
      <c r="AD230" s="2"/>
      <c r="AE230" s="2"/>
      <c r="AF230" s="2"/>
      <c r="AG230" s="2"/>
      <c r="AH230" s="2"/>
    </row>
    <row r="231" ht="12.75" customHeight="1">
      <c r="A231" s="1"/>
      <c r="B231" s="2"/>
      <c r="C231" s="2"/>
      <c r="D231" s="3"/>
      <c r="E231" s="2"/>
      <c r="F231" s="1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2"/>
      <c r="AA231" s="2"/>
      <c r="AB231" s="2"/>
      <c r="AC231" s="2"/>
      <c r="AD231" s="2"/>
      <c r="AE231" s="2"/>
      <c r="AF231" s="2"/>
      <c r="AG231" s="2"/>
      <c r="AH231" s="2"/>
    </row>
    <row r="232" ht="12.75" customHeight="1">
      <c r="A232" s="1"/>
      <c r="B232" s="2"/>
      <c r="C232" s="2"/>
      <c r="D232" s="3"/>
      <c r="E232" s="2"/>
      <c r="F232" s="1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2"/>
      <c r="AA232" s="2"/>
      <c r="AB232" s="2"/>
      <c r="AC232" s="2"/>
      <c r="AD232" s="2"/>
      <c r="AE232" s="2"/>
      <c r="AF232" s="2"/>
      <c r="AG232" s="2"/>
      <c r="AH232" s="2"/>
    </row>
    <row r="233" ht="12.75" customHeight="1">
      <c r="A233" s="1"/>
      <c r="B233" s="2"/>
      <c r="C233" s="2"/>
      <c r="D233" s="3"/>
      <c r="E233" s="2"/>
      <c r="F233" s="1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2"/>
      <c r="AA233" s="2"/>
      <c r="AB233" s="2"/>
      <c r="AC233" s="2"/>
      <c r="AD233" s="2"/>
      <c r="AE233" s="2"/>
      <c r="AF233" s="2"/>
      <c r="AG233" s="2"/>
      <c r="AH233" s="2"/>
    </row>
    <row r="234" ht="12.75" customHeight="1">
      <c r="A234" s="1"/>
      <c r="B234" s="2"/>
      <c r="C234" s="2"/>
      <c r="D234" s="3"/>
      <c r="E234" s="2"/>
      <c r="F234" s="1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2"/>
      <c r="AA234" s="2"/>
      <c r="AB234" s="2"/>
      <c r="AC234" s="2"/>
      <c r="AD234" s="2"/>
      <c r="AE234" s="2"/>
      <c r="AF234" s="2"/>
      <c r="AG234" s="2"/>
      <c r="AH234" s="2"/>
    </row>
    <row r="235" ht="12.75" customHeight="1">
      <c r="A235" s="1"/>
      <c r="B235" s="2"/>
      <c r="C235" s="2"/>
      <c r="D235" s="3"/>
      <c r="E235" s="2"/>
      <c r="F235" s="1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2"/>
      <c r="AA235" s="2"/>
      <c r="AB235" s="2"/>
      <c r="AC235" s="2"/>
      <c r="AD235" s="2"/>
      <c r="AE235" s="2"/>
      <c r="AF235" s="2"/>
      <c r="AG235" s="2"/>
      <c r="AH235" s="2"/>
    </row>
    <row r="236" ht="12.75" customHeight="1">
      <c r="A236" s="1"/>
      <c r="B236" s="2"/>
      <c r="C236" s="2"/>
      <c r="D236" s="3"/>
      <c r="E236" s="2"/>
      <c r="F236" s="1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2"/>
      <c r="AA236" s="2"/>
      <c r="AB236" s="2"/>
      <c r="AC236" s="2"/>
      <c r="AD236" s="2"/>
      <c r="AE236" s="2"/>
      <c r="AF236" s="2"/>
      <c r="AG236" s="2"/>
      <c r="AH236" s="2"/>
    </row>
    <row r="237" ht="12.75" customHeight="1">
      <c r="A237" s="1"/>
      <c r="B237" s="2"/>
      <c r="C237" s="2"/>
      <c r="D237" s="3"/>
      <c r="E237" s="2"/>
      <c r="F237" s="1"/>
      <c r="G237" s="4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17:G21"/>
    <mergeCell ref="H17:H21"/>
    <mergeCell ref="I17:N17"/>
    <mergeCell ref="O17:X17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0"/>
    <col customWidth="1" min="2" max="2" width="18.71"/>
    <col customWidth="1" min="3" max="3" width="11.43"/>
    <col customWidth="1" min="4" max="4" width="2.0"/>
    <col customWidth="1" min="5" max="7" width="3.29"/>
    <col customWidth="1" min="8" max="8" width="4.0"/>
    <col customWidth="1" min="9" max="11" width="5.0"/>
    <col customWidth="1" min="12" max="12" width="11.29"/>
    <col customWidth="1" hidden="1" min="13" max="13" width="3.14"/>
    <col customWidth="1" min="14" max="14" width="5.57"/>
    <col customWidth="1" hidden="1" min="15" max="15" width="3.29"/>
    <col customWidth="1" min="16" max="17" width="3.29"/>
    <col customWidth="1" min="18" max="23" width="4.86"/>
    <col customWidth="1" min="24" max="27" width="10.0"/>
  </cols>
  <sheetData>
    <row r="1" ht="104.25" customHeight="1">
      <c r="A1" s="78" t="s">
        <v>89</v>
      </c>
      <c r="B1" s="78" t="s">
        <v>90</v>
      </c>
      <c r="C1" s="78" t="s">
        <v>20</v>
      </c>
      <c r="D1" s="78"/>
      <c r="E1" s="79" t="s">
        <v>91</v>
      </c>
      <c r="F1" s="78" t="s">
        <v>92</v>
      </c>
      <c r="G1" s="78" t="s">
        <v>93</v>
      </c>
      <c r="H1" s="78" t="s">
        <v>94</v>
      </c>
      <c r="I1" s="79" t="s">
        <v>95</v>
      </c>
      <c r="J1" s="79" t="s">
        <v>96</v>
      </c>
      <c r="K1" s="79" t="s">
        <v>97</v>
      </c>
      <c r="L1" s="79" t="s">
        <v>98</v>
      </c>
      <c r="M1" s="79"/>
      <c r="N1" s="79" t="s">
        <v>99</v>
      </c>
      <c r="O1" s="79" t="s">
        <v>100</v>
      </c>
      <c r="P1" s="79"/>
      <c r="Q1" s="79" t="s">
        <v>101</v>
      </c>
      <c r="R1" s="79" t="s">
        <v>102</v>
      </c>
      <c r="S1" s="79" t="s">
        <v>103</v>
      </c>
      <c r="T1" s="79" t="s">
        <v>104</v>
      </c>
      <c r="U1" s="79" t="s">
        <v>105</v>
      </c>
      <c r="V1" s="79" t="s">
        <v>106</v>
      </c>
      <c r="W1" s="79" t="s">
        <v>107</v>
      </c>
      <c r="X1" s="78"/>
      <c r="Y1" s="78"/>
      <c r="Z1" s="78"/>
      <c r="AA1" s="78"/>
    </row>
    <row r="2" ht="12.75" customHeight="1">
      <c r="C2" s="2"/>
      <c r="D2" s="2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2.75" customHeight="1">
      <c r="C3" s="2"/>
      <c r="D3" s="2"/>
      <c r="E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ht="12.75" customHeight="1">
      <c r="A4" s="80" t="s">
        <v>108</v>
      </c>
      <c r="B4" s="80" t="s">
        <v>109</v>
      </c>
      <c r="C4" s="81">
        <v>43751.0</v>
      </c>
      <c r="D4" s="81"/>
      <c r="E4" s="82"/>
      <c r="F4" s="83"/>
      <c r="G4" s="83"/>
      <c r="H4" s="80">
        <v>301.0</v>
      </c>
      <c r="I4" s="82">
        <f t="shared" ref="I4:I11" si="1">1+(8*E4+0.5*H4)/100</f>
        <v>2.505</v>
      </c>
      <c r="J4" s="82">
        <v>0.75</v>
      </c>
      <c r="K4" s="82">
        <f t="shared" ref="K4:K11" si="2">ROUND(I4*J4,2)</f>
        <v>1.88</v>
      </c>
      <c r="L4" s="82" t="s">
        <v>110</v>
      </c>
      <c r="M4" s="82" t="str">
        <f t="shared" ref="M4:M11" si="3">IF(K4&gt;2.995,"I",IF(K4&gt;2.495,"II",IF(K4&gt;1.995,"III",IF(K4&gt;1.495,"IV","V"))))</f>
        <v>IV</v>
      </c>
      <c r="N4" s="82" t="str">
        <f t="shared" ref="N4:N11" si="4">IF(L4="Non / Nee",M4,CONCATENATE(M4,"*"))</f>
        <v>IV</v>
      </c>
      <c r="O4" s="82">
        <f>HLOOKUP(N4,'Grille points'!$E$1:$N$2,2,FALSE)</f>
        <v>8</v>
      </c>
      <c r="P4" s="82"/>
      <c r="Q4" s="82">
        <v>64.0</v>
      </c>
      <c r="R4" s="82">
        <v>96.0</v>
      </c>
      <c r="S4" s="82">
        <v>133.0</v>
      </c>
      <c r="T4" s="82"/>
      <c r="U4" s="82"/>
      <c r="V4" s="82"/>
      <c r="W4" s="82">
        <v>225.0</v>
      </c>
    </row>
    <row r="5" ht="12.75" customHeight="1">
      <c r="A5" s="80" t="s">
        <v>108</v>
      </c>
      <c r="B5" s="80" t="s">
        <v>111</v>
      </c>
      <c r="C5" s="81">
        <v>43786.0</v>
      </c>
      <c r="D5" s="81"/>
      <c r="E5" s="82">
        <v>1.0</v>
      </c>
      <c r="F5" s="83"/>
      <c r="G5" s="83"/>
      <c r="H5" s="80">
        <v>170.0</v>
      </c>
      <c r="I5" s="82">
        <f t="shared" si="1"/>
        <v>1.93</v>
      </c>
      <c r="J5" s="82">
        <v>1.0</v>
      </c>
      <c r="K5" s="82">
        <f t="shared" si="2"/>
        <v>1.93</v>
      </c>
      <c r="L5" s="82" t="s">
        <v>110</v>
      </c>
      <c r="M5" s="82" t="str">
        <f t="shared" si="3"/>
        <v>IV</v>
      </c>
      <c r="N5" s="82" t="str">
        <f t="shared" si="4"/>
        <v>IV</v>
      </c>
      <c r="O5" s="82">
        <f>HLOOKUP(N5,'Grille points'!$E$1:$N$2,2,FALSE)</f>
        <v>8</v>
      </c>
      <c r="P5" s="82"/>
      <c r="Q5" s="82">
        <v>64.0</v>
      </c>
      <c r="R5" s="82">
        <v>128.0</v>
      </c>
      <c r="S5" s="82"/>
      <c r="T5" s="82"/>
      <c r="U5" s="82"/>
      <c r="V5" s="82"/>
      <c r="W5" s="82">
        <v>140.0</v>
      </c>
      <c r="X5" s="2"/>
      <c r="Y5" s="2"/>
      <c r="Z5" s="2"/>
      <c r="AA5" s="2"/>
    </row>
    <row r="6" ht="12.75" customHeight="1">
      <c r="A6" s="80" t="s">
        <v>108</v>
      </c>
      <c r="B6" s="80" t="s">
        <v>112</v>
      </c>
      <c r="C6" s="81">
        <v>43842.0</v>
      </c>
      <c r="D6" s="81"/>
      <c r="E6" s="82">
        <v>1.0</v>
      </c>
      <c r="F6" s="83"/>
      <c r="G6" s="83"/>
      <c r="H6" s="80">
        <v>126.0</v>
      </c>
      <c r="I6" s="82">
        <f t="shared" si="1"/>
        <v>1.71</v>
      </c>
      <c r="J6" s="82">
        <v>0.75</v>
      </c>
      <c r="K6" s="82">
        <f t="shared" si="2"/>
        <v>1.28</v>
      </c>
      <c r="L6" s="82" t="s">
        <v>110</v>
      </c>
      <c r="M6" s="82" t="str">
        <f t="shared" si="3"/>
        <v>V</v>
      </c>
      <c r="N6" s="82" t="str">
        <f t="shared" si="4"/>
        <v>V</v>
      </c>
      <c r="O6" s="82">
        <f>HLOOKUP(N6,'Grille points'!$E$1:$N$2,2,FALSE)</f>
        <v>10</v>
      </c>
      <c r="P6" s="82"/>
      <c r="Q6" s="82">
        <v>64.0</v>
      </c>
      <c r="R6" s="82"/>
      <c r="S6" s="82"/>
      <c r="T6" s="82"/>
      <c r="U6" s="82"/>
      <c r="V6" s="82"/>
      <c r="W6" s="82">
        <v>101.0</v>
      </c>
      <c r="X6" s="2"/>
      <c r="Y6" s="2"/>
      <c r="Z6" s="2"/>
      <c r="AA6" s="2"/>
    </row>
    <row r="7" ht="12.75" customHeight="1">
      <c r="A7" s="80" t="s">
        <v>108</v>
      </c>
      <c r="B7" s="80" t="s">
        <v>113</v>
      </c>
      <c r="C7" s="81">
        <v>43007.0</v>
      </c>
      <c r="D7" s="81"/>
      <c r="E7" s="82">
        <v>2.0</v>
      </c>
      <c r="F7" s="83"/>
      <c r="G7" s="83"/>
      <c r="H7" s="80">
        <v>171.0</v>
      </c>
      <c r="I7" s="82">
        <f t="shared" si="1"/>
        <v>2.015</v>
      </c>
      <c r="J7" s="82">
        <v>1.0</v>
      </c>
      <c r="K7" s="82">
        <f t="shared" si="2"/>
        <v>2.02</v>
      </c>
      <c r="L7" s="82" t="s">
        <v>110</v>
      </c>
      <c r="M7" s="82" t="str">
        <f t="shared" si="3"/>
        <v>III</v>
      </c>
      <c r="N7" s="82" t="str">
        <f t="shared" si="4"/>
        <v>III</v>
      </c>
      <c r="O7" s="82">
        <f>HLOOKUP(N7,'Grille points'!$E$1:$N$2,2,FALSE)</f>
        <v>6</v>
      </c>
      <c r="P7" s="82"/>
      <c r="Q7" s="82">
        <v>64.0</v>
      </c>
      <c r="R7" s="82">
        <v>128.0</v>
      </c>
      <c r="S7" s="82"/>
      <c r="T7" s="82"/>
      <c r="U7" s="82"/>
      <c r="V7" s="82"/>
      <c r="W7" s="82">
        <v>135.0</v>
      </c>
      <c r="X7" s="2"/>
      <c r="Y7" s="2"/>
      <c r="Z7" s="2"/>
      <c r="AA7" s="2"/>
    </row>
    <row r="8" ht="12.75" customHeight="1">
      <c r="A8" s="80" t="s">
        <v>108</v>
      </c>
      <c r="B8" s="80" t="s">
        <v>114</v>
      </c>
      <c r="C8" s="81">
        <v>43758.0</v>
      </c>
      <c r="D8" s="81"/>
      <c r="E8" s="82">
        <v>0.0</v>
      </c>
      <c r="F8" s="83"/>
      <c r="G8" s="83"/>
      <c r="H8" s="80">
        <v>132.0</v>
      </c>
      <c r="I8" s="82">
        <f t="shared" si="1"/>
        <v>1.66</v>
      </c>
      <c r="J8" s="82">
        <v>1.0</v>
      </c>
      <c r="K8" s="82">
        <f t="shared" si="2"/>
        <v>1.66</v>
      </c>
      <c r="L8" s="82" t="s">
        <v>110</v>
      </c>
      <c r="M8" s="82" t="str">
        <f t="shared" si="3"/>
        <v>IV</v>
      </c>
      <c r="N8" s="82" t="str">
        <f t="shared" si="4"/>
        <v>IV</v>
      </c>
      <c r="O8" s="82">
        <f>HLOOKUP(N8,'Grille points'!$E$1:$N$2,2,FALSE)</f>
        <v>8</v>
      </c>
      <c r="P8" s="82"/>
      <c r="Q8" s="82">
        <v>64.0</v>
      </c>
      <c r="R8" s="82"/>
      <c r="S8" s="82"/>
      <c r="T8" s="82"/>
      <c r="U8" s="82"/>
      <c r="V8" s="82"/>
      <c r="W8" s="82">
        <v>106.0</v>
      </c>
      <c r="X8" s="2"/>
      <c r="Y8" s="2"/>
      <c r="Z8" s="2"/>
      <c r="AA8" s="2"/>
    </row>
    <row r="9" ht="12.75" customHeight="1">
      <c r="A9" s="80" t="s">
        <v>108</v>
      </c>
      <c r="B9" s="80" t="s">
        <v>115</v>
      </c>
      <c r="C9" s="81">
        <v>43779.0</v>
      </c>
      <c r="D9" s="81"/>
      <c r="E9" s="82">
        <v>6.0</v>
      </c>
      <c r="F9" s="83"/>
      <c r="G9" s="83"/>
      <c r="H9" s="80">
        <v>285.0</v>
      </c>
      <c r="I9" s="82">
        <f t="shared" si="1"/>
        <v>2.905</v>
      </c>
      <c r="J9" s="82">
        <v>1.0</v>
      </c>
      <c r="K9" s="82">
        <f t="shared" si="2"/>
        <v>2.91</v>
      </c>
      <c r="L9" s="82" t="s">
        <v>110</v>
      </c>
      <c r="M9" s="82" t="str">
        <f t="shared" si="3"/>
        <v>II</v>
      </c>
      <c r="N9" s="82" t="str">
        <f t="shared" si="4"/>
        <v>II</v>
      </c>
      <c r="O9" s="82">
        <f>HLOOKUP(N9,'Grille points'!$E$1:$N$2,2,FALSE)</f>
        <v>4</v>
      </c>
      <c r="P9" s="82"/>
      <c r="Q9" s="82">
        <v>64.0</v>
      </c>
      <c r="R9" s="82">
        <v>128.0</v>
      </c>
      <c r="S9" s="82"/>
      <c r="T9" s="82"/>
      <c r="U9" s="82"/>
      <c r="V9" s="82"/>
      <c r="W9" s="82">
        <v>216.0</v>
      </c>
      <c r="X9" s="2"/>
      <c r="Y9" s="2"/>
      <c r="Z9" s="2"/>
      <c r="AA9" s="2"/>
    </row>
    <row r="10" ht="12.75" customHeight="1">
      <c r="A10" s="80" t="s">
        <v>108</v>
      </c>
      <c r="B10" s="80" t="s">
        <v>116</v>
      </c>
      <c r="C10" s="81">
        <v>43800.0</v>
      </c>
      <c r="D10" s="80"/>
      <c r="E10" s="82">
        <v>6.0</v>
      </c>
      <c r="F10" s="83"/>
      <c r="G10" s="83"/>
      <c r="H10" s="80">
        <v>235.0</v>
      </c>
      <c r="I10" s="82">
        <f t="shared" si="1"/>
        <v>2.655</v>
      </c>
      <c r="J10" s="82">
        <v>1.0</v>
      </c>
      <c r="K10" s="82">
        <f t="shared" si="2"/>
        <v>2.66</v>
      </c>
      <c r="L10" s="82" t="s">
        <v>110</v>
      </c>
      <c r="M10" s="82" t="str">
        <f t="shared" si="3"/>
        <v>II</v>
      </c>
      <c r="N10" s="82" t="str">
        <f t="shared" si="4"/>
        <v>II</v>
      </c>
      <c r="O10" s="82">
        <f>HLOOKUP(N10,'Grille points'!$E$1:$N$2,2,FALSE)</f>
        <v>4</v>
      </c>
      <c r="P10" s="82"/>
      <c r="Q10" s="82">
        <v>64.0</v>
      </c>
      <c r="R10" s="82">
        <v>128.0</v>
      </c>
      <c r="S10" s="82"/>
      <c r="T10" s="82"/>
      <c r="U10" s="82"/>
      <c r="V10" s="82"/>
      <c r="W10" s="82">
        <v>189.0</v>
      </c>
    </row>
    <row r="11" ht="12.75" customHeight="1">
      <c r="A11" s="80" t="s">
        <v>108</v>
      </c>
      <c r="B11" s="80" t="s">
        <v>117</v>
      </c>
      <c r="C11" s="81">
        <v>43856.0</v>
      </c>
      <c r="D11" s="80"/>
      <c r="E11" s="82">
        <v>4.0</v>
      </c>
      <c r="F11" s="83"/>
      <c r="G11" s="83"/>
      <c r="H11" s="80">
        <v>182.0</v>
      </c>
      <c r="I11" s="82">
        <f t="shared" si="1"/>
        <v>2.23</v>
      </c>
      <c r="J11" s="82">
        <v>1.0</v>
      </c>
      <c r="K11" s="82">
        <f t="shared" si="2"/>
        <v>2.23</v>
      </c>
      <c r="L11" s="82" t="s">
        <v>110</v>
      </c>
      <c r="M11" s="82" t="str">
        <f t="shared" si="3"/>
        <v>III</v>
      </c>
      <c r="N11" s="82" t="str">
        <f t="shared" si="4"/>
        <v>III</v>
      </c>
      <c r="O11" s="82">
        <f>HLOOKUP(N11,'Grille points'!$E$1:$N$2,2,FALSE)</f>
        <v>6</v>
      </c>
      <c r="P11" s="82"/>
      <c r="Q11" s="82">
        <v>64.0</v>
      </c>
      <c r="R11" s="82">
        <v>128.0</v>
      </c>
      <c r="S11" s="82"/>
      <c r="T11" s="82"/>
      <c r="U11" s="82"/>
      <c r="V11" s="82"/>
      <c r="W11" s="82">
        <v>143.0</v>
      </c>
    </row>
    <row r="12" ht="12.75" customHeight="1">
      <c r="C12" s="2"/>
      <c r="D12" s="2"/>
      <c r="E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ht="12.75" customHeight="1">
      <c r="A13" s="60" t="s">
        <v>118</v>
      </c>
      <c r="B13" s="60" t="s">
        <v>109</v>
      </c>
      <c r="C13" s="84">
        <v>43751.0</v>
      </c>
      <c r="D13" s="84"/>
      <c r="E13" s="85">
        <v>1.0</v>
      </c>
      <c r="F13" s="83"/>
      <c r="G13" s="83"/>
      <c r="H13" s="60">
        <v>142.0</v>
      </c>
      <c r="I13" s="85">
        <f t="shared" ref="I13:I20" si="5">1+(8*E13+0.5*H13)/100</f>
        <v>1.79</v>
      </c>
      <c r="J13" s="85">
        <v>0.75</v>
      </c>
      <c r="K13" s="85">
        <f t="shared" ref="K13:K20" si="6">ROUND(I13*J13,2)</f>
        <v>1.34</v>
      </c>
      <c r="L13" s="85" t="s">
        <v>110</v>
      </c>
      <c r="M13" s="85" t="str">
        <f t="shared" ref="M13:M20" si="7">IF(K13&gt;2.995,"I",IF(K13&gt;2.495,"II",IF(K13&gt;1.995,"III",IF(K13&gt;1.495,"IV","V"))))</f>
        <v>V</v>
      </c>
      <c r="N13" s="85" t="str">
        <f t="shared" ref="N13:N20" si="8">IF(L13="Non / Nee",M13,CONCATENATE(M13,"*"))</f>
        <v>V</v>
      </c>
      <c r="O13" s="85">
        <f>HLOOKUP(N13,'Grille points'!$E$1:$N$2,2,FALSE)</f>
        <v>10</v>
      </c>
      <c r="P13" s="85"/>
      <c r="Q13" s="85">
        <v>52.0</v>
      </c>
      <c r="R13" s="85">
        <v>70.0</v>
      </c>
      <c r="S13" s="85"/>
      <c r="T13" s="85"/>
      <c r="U13" s="85"/>
      <c r="V13" s="85"/>
      <c r="W13" s="85">
        <v>106.0</v>
      </c>
      <c r="X13" s="2"/>
      <c r="Y13" s="2"/>
      <c r="Z13" s="2"/>
      <c r="AA13" s="2"/>
    </row>
    <row r="14" ht="12.75" customHeight="1">
      <c r="A14" s="60" t="s">
        <v>118</v>
      </c>
      <c r="B14" s="60" t="s">
        <v>119</v>
      </c>
      <c r="C14" s="84">
        <v>43772.0</v>
      </c>
      <c r="D14" s="84"/>
      <c r="E14" s="85">
        <v>1.0</v>
      </c>
      <c r="F14" s="83"/>
      <c r="G14" s="83"/>
      <c r="H14" s="60">
        <v>110.0</v>
      </c>
      <c r="I14" s="85">
        <f t="shared" si="5"/>
        <v>1.63</v>
      </c>
      <c r="J14" s="85">
        <v>0.75</v>
      </c>
      <c r="K14" s="85">
        <f t="shared" si="6"/>
        <v>1.22</v>
      </c>
      <c r="L14" s="85" t="s">
        <v>110</v>
      </c>
      <c r="M14" s="85" t="str">
        <f t="shared" si="7"/>
        <v>V</v>
      </c>
      <c r="N14" s="85" t="str">
        <f t="shared" si="8"/>
        <v>V</v>
      </c>
      <c r="O14" s="85">
        <f>HLOOKUP(N14,'Grille points'!$E$1:$N$2,2,FALSE)</f>
        <v>10</v>
      </c>
      <c r="P14" s="85"/>
      <c r="Q14" s="85">
        <v>64.0</v>
      </c>
      <c r="R14" s="85"/>
      <c r="S14" s="85"/>
      <c r="T14" s="85"/>
      <c r="U14" s="85"/>
      <c r="V14" s="85"/>
      <c r="W14" s="85">
        <v>91.0</v>
      </c>
      <c r="X14" s="2"/>
      <c r="Y14" s="2"/>
      <c r="Z14" s="2"/>
      <c r="AA14" s="2"/>
    </row>
    <row r="15" ht="12.75" customHeight="1">
      <c r="A15" s="60" t="s">
        <v>118</v>
      </c>
      <c r="B15" s="60" t="s">
        <v>111</v>
      </c>
      <c r="C15" s="84">
        <v>43786.0</v>
      </c>
      <c r="D15" s="84"/>
      <c r="E15" s="85">
        <v>1.0</v>
      </c>
      <c r="F15" s="83"/>
      <c r="G15" s="83"/>
      <c r="H15" s="60">
        <v>105.0</v>
      </c>
      <c r="I15" s="85">
        <f t="shared" si="5"/>
        <v>1.605</v>
      </c>
      <c r="J15" s="85">
        <v>1.0</v>
      </c>
      <c r="K15" s="85">
        <f t="shared" si="6"/>
        <v>1.61</v>
      </c>
      <c r="L15" s="85" t="s">
        <v>110</v>
      </c>
      <c r="M15" s="85" t="str">
        <f t="shared" si="7"/>
        <v>IV</v>
      </c>
      <c r="N15" s="85" t="str">
        <f t="shared" si="8"/>
        <v>IV</v>
      </c>
      <c r="O15" s="85">
        <f>HLOOKUP(N15,'Grille points'!$E$1:$N$2,2,FALSE)</f>
        <v>8</v>
      </c>
      <c r="P15" s="85"/>
      <c r="Q15" s="85">
        <v>64.0</v>
      </c>
      <c r="R15" s="85"/>
      <c r="S15" s="85"/>
      <c r="T15" s="85"/>
      <c r="U15" s="85"/>
      <c r="V15" s="85"/>
      <c r="W15" s="85">
        <v>95.0</v>
      </c>
      <c r="X15" s="2"/>
      <c r="Y15" s="2"/>
      <c r="Z15" s="2"/>
      <c r="AA15" s="2"/>
    </row>
    <row r="16" ht="12.75" customHeight="1">
      <c r="A16" s="60" t="s">
        <v>118</v>
      </c>
      <c r="B16" s="60" t="s">
        <v>113</v>
      </c>
      <c r="C16" s="84">
        <v>43007.0</v>
      </c>
      <c r="D16" s="84"/>
      <c r="E16" s="85">
        <v>3.0</v>
      </c>
      <c r="F16" s="83"/>
      <c r="G16" s="83"/>
      <c r="H16" s="86">
        <v>111.0</v>
      </c>
      <c r="I16" s="85">
        <f t="shared" si="5"/>
        <v>1.795</v>
      </c>
      <c r="J16" s="85">
        <v>1.0</v>
      </c>
      <c r="K16" s="85">
        <f t="shared" si="6"/>
        <v>1.8</v>
      </c>
      <c r="L16" s="85" t="s">
        <v>110</v>
      </c>
      <c r="M16" s="85" t="str">
        <f t="shared" si="7"/>
        <v>IV</v>
      </c>
      <c r="N16" s="85" t="str">
        <f t="shared" si="8"/>
        <v>IV</v>
      </c>
      <c r="O16" s="85">
        <f>HLOOKUP(N16,'Grille points'!$E$1:$N$2,2,FALSE)</f>
        <v>8</v>
      </c>
      <c r="P16" s="85"/>
      <c r="Q16" s="87">
        <v>64.0</v>
      </c>
      <c r="R16" s="87"/>
      <c r="S16" s="85"/>
      <c r="T16" s="85"/>
      <c r="U16" s="85"/>
      <c r="V16" s="85"/>
      <c r="W16" s="85">
        <v>87.0</v>
      </c>
      <c r="X16" s="2"/>
      <c r="Y16" s="2"/>
      <c r="Z16" s="2"/>
      <c r="AA16" s="2"/>
    </row>
    <row r="17" ht="12.75" customHeight="1">
      <c r="A17" s="60" t="s">
        <v>118</v>
      </c>
      <c r="B17" s="60" t="s">
        <v>115</v>
      </c>
      <c r="C17" s="84">
        <v>43779.0</v>
      </c>
      <c r="D17" s="84"/>
      <c r="E17" s="85">
        <v>7.0</v>
      </c>
      <c r="F17" s="83"/>
      <c r="G17" s="83"/>
      <c r="H17" s="60">
        <v>257.0</v>
      </c>
      <c r="I17" s="85">
        <f t="shared" si="5"/>
        <v>2.845</v>
      </c>
      <c r="J17" s="85">
        <v>1.0</v>
      </c>
      <c r="K17" s="85">
        <f t="shared" si="6"/>
        <v>2.85</v>
      </c>
      <c r="L17" s="85" t="s">
        <v>110</v>
      </c>
      <c r="M17" s="85" t="str">
        <f t="shared" si="7"/>
        <v>II</v>
      </c>
      <c r="N17" s="85" t="str">
        <f t="shared" si="8"/>
        <v>II</v>
      </c>
      <c r="O17" s="85">
        <f>HLOOKUP(N17,'Grille points'!$E$1:$N$2,2,FALSE)</f>
        <v>4</v>
      </c>
      <c r="P17" s="85"/>
      <c r="Q17" s="85">
        <v>64.0</v>
      </c>
      <c r="R17" s="85">
        <v>128.0</v>
      </c>
      <c r="S17" s="85"/>
      <c r="T17" s="85"/>
      <c r="U17" s="85"/>
      <c r="V17" s="85"/>
      <c r="W17" s="85">
        <v>195.0</v>
      </c>
      <c r="X17" s="2"/>
      <c r="Y17" s="2"/>
      <c r="Z17" s="2"/>
      <c r="AA17" s="2"/>
    </row>
    <row r="18" ht="12.75" customHeight="1">
      <c r="A18" s="60" t="s">
        <v>118</v>
      </c>
      <c r="B18" s="60" t="s">
        <v>116</v>
      </c>
      <c r="C18" s="84">
        <v>43800.0</v>
      </c>
      <c r="D18" s="84"/>
      <c r="E18" s="85">
        <v>5.0</v>
      </c>
      <c r="F18" s="83"/>
      <c r="G18" s="83"/>
      <c r="H18" s="60">
        <v>189.0</v>
      </c>
      <c r="I18" s="85">
        <f t="shared" si="5"/>
        <v>2.345</v>
      </c>
      <c r="J18" s="85">
        <v>1.0</v>
      </c>
      <c r="K18" s="85">
        <f t="shared" si="6"/>
        <v>2.35</v>
      </c>
      <c r="L18" s="85" t="s">
        <v>110</v>
      </c>
      <c r="M18" s="85" t="str">
        <f t="shared" si="7"/>
        <v>III</v>
      </c>
      <c r="N18" s="85" t="str">
        <f t="shared" si="8"/>
        <v>III</v>
      </c>
      <c r="O18" s="85">
        <f>HLOOKUP(N18,'Grille points'!$E$1:$N$2,2,FALSE)</f>
        <v>6</v>
      </c>
      <c r="P18" s="85"/>
      <c r="Q18" s="85">
        <v>64.0</v>
      </c>
      <c r="R18" s="85">
        <v>128.0</v>
      </c>
      <c r="S18" s="85"/>
      <c r="T18" s="85"/>
      <c r="U18" s="85"/>
      <c r="V18" s="85"/>
      <c r="W18" s="85">
        <v>152.0</v>
      </c>
      <c r="X18" s="2"/>
      <c r="Y18" s="2"/>
      <c r="Z18" s="2"/>
      <c r="AA18" s="2"/>
    </row>
    <row r="19" ht="12.75" customHeight="1">
      <c r="A19" s="60" t="s">
        <v>118</v>
      </c>
      <c r="B19" s="60" t="s">
        <v>120</v>
      </c>
      <c r="C19" s="84">
        <v>43842.0</v>
      </c>
      <c r="D19" s="60"/>
      <c r="E19" s="85">
        <v>4.0</v>
      </c>
      <c r="F19" s="83"/>
      <c r="G19" s="83"/>
      <c r="H19" s="60">
        <v>198.0</v>
      </c>
      <c r="I19" s="85">
        <f t="shared" si="5"/>
        <v>2.31</v>
      </c>
      <c r="J19" s="85">
        <v>1.0</v>
      </c>
      <c r="K19" s="85">
        <f t="shared" si="6"/>
        <v>2.31</v>
      </c>
      <c r="L19" s="85" t="s">
        <v>110</v>
      </c>
      <c r="M19" s="85" t="str">
        <f t="shared" si="7"/>
        <v>III</v>
      </c>
      <c r="N19" s="85" t="str">
        <f t="shared" si="8"/>
        <v>III</v>
      </c>
      <c r="O19" s="85">
        <f>HLOOKUP(N19,'Grille points'!$E$1:$N$2,2,FALSE)</f>
        <v>6</v>
      </c>
      <c r="P19" s="85"/>
      <c r="Q19" s="85">
        <v>64.0</v>
      </c>
      <c r="R19" s="85">
        <v>128.0</v>
      </c>
      <c r="S19" s="85"/>
      <c r="T19" s="85"/>
      <c r="U19" s="85"/>
      <c r="V19" s="85"/>
      <c r="W19" s="85">
        <v>143.0</v>
      </c>
      <c r="X19" s="2"/>
      <c r="Y19" s="2"/>
      <c r="Z19" s="2"/>
      <c r="AA19" s="2"/>
    </row>
    <row r="20" ht="12.75" customHeight="1">
      <c r="A20" s="60" t="s">
        <v>118</v>
      </c>
      <c r="B20" s="60" t="s">
        <v>117</v>
      </c>
      <c r="C20" s="84">
        <v>43856.0</v>
      </c>
      <c r="D20" s="60"/>
      <c r="E20" s="85">
        <v>4.0</v>
      </c>
      <c r="F20" s="83"/>
      <c r="G20" s="83"/>
      <c r="H20" s="60">
        <v>177.0</v>
      </c>
      <c r="I20" s="85">
        <f t="shared" si="5"/>
        <v>2.205</v>
      </c>
      <c r="J20" s="85">
        <v>1.0</v>
      </c>
      <c r="K20" s="85">
        <f t="shared" si="6"/>
        <v>2.21</v>
      </c>
      <c r="L20" s="85" t="s">
        <v>110</v>
      </c>
      <c r="M20" s="85" t="str">
        <f t="shared" si="7"/>
        <v>III</v>
      </c>
      <c r="N20" s="85" t="str">
        <f t="shared" si="8"/>
        <v>III</v>
      </c>
      <c r="O20" s="85">
        <f>HLOOKUP(N20,'Grille points'!$E$1:$N$2,2,FALSE)</f>
        <v>6</v>
      </c>
      <c r="P20" s="85"/>
      <c r="Q20" s="85">
        <v>64.0</v>
      </c>
      <c r="R20" s="85">
        <v>128.0</v>
      </c>
      <c r="S20" s="85"/>
      <c r="T20" s="85"/>
      <c r="U20" s="85"/>
      <c r="V20" s="85"/>
      <c r="W20" s="85">
        <v>140.0</v>
      </c>
      <c r="X20" s="2"/>
      <c r="Y20" s="2"/>
      <c r="Z20" s="2"/>
      <c r="AA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2"/>
      <c r="Y21" s="2"/>
      <c r="Z21" s="2"/>
      <c r="AA21" s="2"/>
    </row>
    <row r="22" ht="12.75" customHeight="1">
      <c r="A22" s="88" t="s">
        <v>121</v>
      </c>
      <c r="B22" s="88" t="s">
        <v>122</v>
      </c>
      <c r="C22" s="89">
        <v>43765.0</v>
      </c>
      <c r="D22" s="89"/>
      <c r="E22" s="90"/>
      <c r="F22" s="88">
        <v>0.0</v>
      </c>
      <c r="G22" s="88">
        <v>0.0</v>
      </c>
      <c r="H22" s="88">
        <v>134.0</v>
      </c>
      <c r="I22" s="91">
        <f t="shared" ref="I22:I29" si="9">1+(8*F22+4*G22+0.5*(H22-F22-G22))/100</f>
        <v>1.67</v>
      </c>
      <c r="J22" s="91">
        <v>0.75</v>
      </c>
      <c r="K22" s="91">
        <f t="shared" ref="K22:K29" si="10">ROUND(I22*J22,2)</f>
        <v>1.25</v>
      </c>
      <c r="L22" s="91" t="s">
        <v>110</v>
      </c>
      <c r="M22" s="91" t="str">
        <f t="shared" ref="M22:M29" si="11">IF(K22&gt;2.995,"I",IF(K22&gt;2.495,"II",IF(K22&gt;1.995,"III",IF(K22&gt;1.495,"IV","V"))))</f>
        <v>V</v>
      </c>
      <c r="N22" s="91" t="str">
        <f t="shared" ref="N22:N29" si="12">IF(L22="Non / Nee",M22,CONCATENATE(M22,"*"))</f>
        <v>V</v>
      </c>
      <c r="O22" s="91">
        <f>HLOOKUP(N22,'Grille points'!$E$1:$N$2,2,FALSE)</f>
        <v>10</v>
      </c>
      <c r="P22" s="91"/>
      <c r="Q22" s="91">
        <v>64.0</v>
      </c>
      <c r="R22" s="91"/>
      <c r="S22" s="91"/>
      <c r="T22" s="91"/>
      <c r="U22" s="91"/>
      <c r="V22" s="91"/>
      <c r="W22" s="91">
        <v>108.0</v>
      </c>
      <c r="X22" s="2"/>
      <c r="Y22" s="2"/>
      <c r="Z22" s="2"/>
      <c r="AA22" s="2"/>
    </row>
    <row r="23" ht="12.75" customHeight="1">
      <c r="A23" s="88" t="s">
        <v>121</v>
      </c>
      <c r="B23" s="88" t="s">
        <v>123</v>
      </c>
      <c r="C23" s="89">
        <v>43786.0</v>
      </c>
      <c r="D23" s="88"/>
      <c r="E23" s="90"/>
      <c r="F23" s="88">
        <v>2.0</v>
      </c>
      <c r="G23" s="88">
        <v>1.0</v>
      </c>
      <c r="H23" s="88">
        <v>170.0</v>
      </c>
      <c r="I23" s="91">
        <f t="shared" si="9"/>
        <v>2.035</v>
      </c>
      <c r="J23" s="91">
        <v>0.75</v>
      </c>
      <c r="K23" s="91">
        <f t="shared" si="10"/>
        <v>1.53</v>
      </c>
      <c r="L23" s="91" t="s">
        <v>110</v>
      </c>
      <c r="M23" s="91" t="str">
        <f t="shared" si="11"/>
        <v>IV</v>
      </c>
      <c r="N23" s="91" t="str">
        <f t="shared" si="12"/>
        <v>IV</v>
      </c>
      <c r="O23" s="91">
        <f>HLOOKUP(N23,'Grille points'!$E$1:$N$2,2,FALSE)</f>
        <v>8</v>
      </c>
      <c r="P23" s="91"/>
      <c r="Q23" s="91">
        <v>64.0</v>
      </c>
      <c r="R23" s="91">
        <v>128.0</v>
      </c>
      <c r="S23" s="91"/>
      <c r="T23" s="91"/>
      <c r="U23" s="91"/>
      <c r="V23" s="91"/>
      <c r="W23" s="91">
        <v>140.0</v>
      </c>
    </row>
    <row r="24" ht="12.75" customHeight="1">
      <c r="A24" s="88" t="s">
        <v>121</v>
      </c>
      <c r="B24" s="88" t="s">
        <v>124</v>
      </c>
      <c r="C24" s="89">
        <v>43807.0</v>
      </c>
      <c r="D24" s="88"/>
      <c r="E24" s="90"/>
      <c r="F24" s="88">
        <v>0.0</v>
      </c>
      <c r="G24" s="88">
        <v>0.0</v>
      </c>
      <c r="H24" s="88">
        <v>133.0</v>
      </c>
      <c r="I24" s="91">
        <f t="shared" si="9"/>
        <v>1.665</v>
      </c>
      <c r="J24" s="91">
        <v>1.0</v>
      </c>
      <c r="K24" s="91">
        <f t="shared" si="10"/>
        <v>1.67</v>
      </c>
      <c r="L24" s="91" t="s">
        <v>110</v>
      </c>
      <c r="M24" s="91" t="str">
        <f t="shared" si="11"/>
        <v>IV</v>
      </c>
      <c r="N24" s="91" t="str">
        <f t="shared" si="12"/>
        <v>IV</v>
      </c>
      <c r="O24" s="91">
        <f>HLOOKUP(N24,'Grille points'!$E$1:$N$2,2,FALSE)</f>
        <v>8</v>
      </c>
      <c r="P24" s="91"/>
      <c r="Q24" s="91">
        <v>64.0</v>
      </c>
      <c r="R24" s="91"/>
      <c r="S24" s="91"/>
      <c r="T24" s="91"/>
      <c r="U24" s="91"/>
      <c r="V24" s="91"/>
      <c r="W24" s="91">
        <v>96.0</v>
      </c>
    </row>
    <row r="25" ht="12.75" customHeight="1">
      <c r="A25" s="88" t="s">
        <v>121</v>
      </c>
      <c r="B25" s="88" t="s">
        <v>125</v>
      </c>
      <c r="C25" s="89">
        <v>43772.0</v>
      </c>
      <c r="D25" s="88"/>
      <c r="E25" s="90"/>
      <c r="F25" s="88">
        <v>7.0</v>
      </c>
      <c r="G25" s="88">
        <v>7.0</v>
      </c>
      <c r="H25" s="88">
        <v>189.0</v>
      </c>
      <c r="I25" s="91">
        <f t="shared" si="9"/>
        <v>2.715</v>
      </c>
      <c r="J25" s="91">
        <v>1.0</v>
      </c>
      <c r="K25" s="91">
        <f t="shared" si="10"/>
        <v>2.72</v>
      </c>
      <c r="L25" s="91" t="s">
        <v>110</v>
      </c>
      <c r="M25" s="91" t="str">
        <f t="shared" si="11"/>
        <v>II</v>
      </c>
      <c r="N25" s="91" t="str">
        <f t="shared" si="12"/>
        <v>II</v>
      </c>
      <c r="O25" s="91">
        <f>HLOOKUP(N25,'Grille points'!$E$1:$N$2,2,FALSE)</f>
        <v>4</v>
      </c>
      <c r="P25" s="91"/>
      <c r="Q25" s="91">
        <v>64.0</v>
      </c>
      <c r="R25" s="91">
        <v>128.0</v>
      </c>
      <c r="S25" s="91"/>
      <c r="T25" s="91"/>
      <c r="U25" s="91"/>
      <c r="V25" s="91"/>
      <c r="W25" s="91">
        <v>138.0</v>
      </c>
    </row>
    <row r="26" ht="12.75" customHeight="1">
      <c r="A26" s="88" t="s">
        <v>121</v>
      </c>
      <c r="B26" s="88" t="s">
        <v>126</v>
      </c>
      <c r="C26" s="89">
        <v>43835.0</v>
      </c>
      <c r="D26" s="88"/>
      <c r="E26" s="90"/>
      <c r="F26" s="88">
        <v>5.0</v>
      </c>
      <c r="G26" s="88">
        <v>3.0</v>
      </c>
      <c r="H26" s="88">
        <v>182.0</v>
      </c>
      <c r="I26" s="91">
        <f t="shared" si="9"/>
        <v>2.39</v>
      </c>
      <c r="J26" s="91">
        <v>1.0</v>
      </c>
      <c r="K26" s="91">
        <f t="shared" si="10"/>
        <v>2.39</v>
      </c>
      <c r="L26" s="91" t="s">
        <v>110</v>
      </c>
      <c r="M26" s="91" t="str">
        <f t="shared" si="11"/>
        <v>III</v>
      </c>
      <c r="N26" s="91" t="str">
        <f t="shared" si="12"/>
        <v>III</v>
      </c>
      <c r="O26" s="91">
        <f>HLOOKUP(N26,'Grille points'!$E$1:$N$2,2,FALSE)</f>
        <v>6</v>
      </c>
      <c r="P26" s="91"/>
      <c r="Q26" s="91">
        <v>64.0</v>
      </c>
      <c r="R26" s="91"/>
      <c r="S26" s="91"/>
      <c r="T26" s="91"/>
      <c r="U26" s="91"/>
      <c r="V26" s="91"/>
      <c r="W26" s="91">
        <v>146.0</v>
      </c>
    </row>
    <row r="27" ht="12.75" customHeight="1">
      <c r="A27" s="88" t="s">
        <v>121</v>
      </c>
      <c r="B27" s="88" t="s">
        <v>127</v>
      </c>
      <c r="C27" s="89">
        <v>43849.0</v>
      </c>
      <c r="D27" s="88"/>
      <c r="E27" s="90"/>
      <c r="F27" s="88">
        <v>8.0</v>
      </c>
      <c r="G27" s="88">
        <v>7.0</v>
      </c>
      <c r="H27" s="88">
        <v>195.0</v>
      </c>
      <c r="I27" s="91">
        <f t="shared" si="9"/>
        <v>2.82</v>
      </c>
      <c r="J27" s="91">
        <v>1.0</v>
      </c>
      <c r="K27" s="91">
        <f t="shared" si="10"/>
        <v>2.82</v>
      </c>
      <c r="L27" s="91" t="s">
        <v>110</v>
      </c>
      <c r="M27" s="91" t="str">
        <f t="shared" si="11"/>
        <v>II</v>
      </c>
      <c r="N27" s="91" t="str">
        <f t="shared" si="12"/>
        <v>II</v>
      </c>
      <c r="O27" s="91">
        <f>HLOOKUP(N27,'Grille points'!$E$1:$N$2,2,FALSE)</f>
        <v>4</v>
      </c>
      <c r="P27" s="91"/>
      <c r="Q27" s="91">
        <v>64.0</v>
      </c>
      <c r="R27" s="91">
        <v>128.0</v>
      </c>
      <c r="S27" s="91"/>
      <c r="T27" s="91"/>
      <c r="U27" s="91"/>
      <c r="V27" s="91"/>
      <c r="W27" s="91">
        <v>140.0</v>
      </c>
    </row>
    <row r="28" ht="12.75" customHeight="1">
      <c r="A28" s="88" t="s">
        <v>121</v>
      </c>
      <c r="B28" s="88" t="s">
        <v>128</v>
      </c>
      <c r="C28" s="89">
        <v>43863.0</v>
      </c>
      <c r="D28" s="88"/>
      <c r="E28" s="90"/>
      <c r="F28" s="92">
        <v>5.0</v>
      </c>
      <c r="G28" s="92">
        <v>7.0</v>
      </c>
      <c r="H28" s="92">
        <v>182.0</v>
      </c>
      <c r="I28" s="91">
        <f t="shared" si="9"/>
        <v>2.53</v>
      </c>
      <c r="J28" s="91">
        <v>1.0</v>
      </c>
      <c r="K28" s="91">
        <f t="shared" si="10"/>
        <v>2.53</v>
      </c>
      <c r="L28" s="91" t="s">
        <v>110</v>
      </c>
      <c r="M28" s="91" t="str">
        <f t="shared" si="11"/>
        <v>II</v>
      </c>
      <c r="N28" s="91" t="str">
        <f t="shared" si="12"/>
        <v>II</v>
      </c>
      <c r="O28" s="91">
        <f>HLOOKUP(N28,'Grille points'!$E$1:$N$2,2,FALSE)</f>
        <v>4</v>
      </c>
      <c r="P28" s="91"/>
      <c r="Q28" s="93">
        <v>64.0</v>
      </c>
      <c r="R28" s="93">
        <v>128.0</v>
      </c>
      <c r="S28" s="91"/>
      <c r="T28" s="91"/>
      <c r="U28" s="91"/>
      <c r="V28" s="91"/>
      <c r="W28" s="93">
        <v>133.0</v>
      </c>
    </row>
    <row r="29" ht="12.75" customHeight="1">
      <c r="A29" s="88" t="s">
        <v>121</v>
      </c>
      <c r="B29" s="88" t="s">
        <v>129</v>
      </c>
      <c r="C29" s="89">
        <v>43877.0</v>
      </c>
      <c r="D29" s="88"/>
      <c r="E29" s="90"/>
      <c r="F29" s="92">
        <v>3.0</v>
      </c>
      <c r="G29" s="92">
        <v>7.0</v>
      </c>
      <c r="H29" s="92">
        <v>145.0</v>
      </c>
      <c r="I29" s="91">
        <f t="shared" si="9"/>
        <v>2.195</v>
      </c>
      <c r="J29" s="91">
        <v>1.0</v>
      </c>
      <c r="K29" s="91">
        <f t="shared" si="10"/>
        <v>2.2</v>
      </c>
      <c r="L29" s="91" t="s">
        <v>110</v>
      </c>
      <c r="M29" s="91" t="str">
        <f t="shared" si="11"/>
        <v>III</v>
      </c>
      <c r="N29" s="91" t="str">
        <f t="shared" si="12"/>
        <v>III</v>
      </c>
      <c r="O29" s="91">
        <f>HLOOKUP(N29,'Grille points'!$E$1:$N$2,2,FALSE)</f>
        <v>6</v>
      </c>
      <c r="P29" s="91"/>
      <c r="Q29" s="93">
        <v>64.0</v>
      </c>
      <c r="R29" s="94" t="s">
        <v>130</v>
      </c>
      <c r="S29" s="91"/>
      <c r="T29" s="91"/>
      <c r="U29" s="91"/>
      <c r="V29" s="91"/>
      <c r="W29" s="93">
        <v>113.0</v>
      </c>
    </row>
    <row r="30" ht="12.75" customHeight="1">
      <c r="C30" s="2"/>
      <c r="D30" s="2"/>
      <c r="E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ht="12.75" customHeight="1">
      <c r="A31" s="95" t="s">
        <v>131</v>
      </c>
      <c r="B31" s="95" t="s">
        <v>132</v>
      </c>
      <c r="C31" s="96">
        <v>43737.0</v>
      </c>
      <c r="D31" s="96"/>
      <c r="E31" s="90"/>
      <c r="F31" s="95">
        <v>0.0</v>
      </c>
      <c r="G31" s="95">
        <v>0.0</v>
      </c>
      <c r="H31" s="95">
        <v>107.0</v>
      </c>
      <c r="I31" s="97">
        <f t="shared" ref="I31:I38" si="13">1+(8*F31+4*G31+0.5*(H31-F31-G31))/100</f>
        <v>1.535</v>
      </c>
      <c r="J31" s="97">
        <v>0.75</v>
      </c>
      <c r="K31" s="97">
        <f t="shared" ref="K31:K38" si="14">ROUND(I31*J31,2)</f>
        <v>1.15</v>
      </c>
      <c r="L31" s="97" t="s">
        <v>110</v>
      </c>
      <c r="M31" s="97" t="str">
        <f t="shared" ref="M31:M38" si="15">IF(K31&gt;2.995,"I",IF(K31&gt;2.495,"II",IF(K31&gt;1.995,"III",IF(K31&gt;1.495,"IV","V"))))</f>
        <v>V</v>
      </c>
      <c r="N31" s="97" t="str">
        <f t="shared" ref="N31:N38" si="16">IF(L31="Non / Nee",M31,CONCATENATE(M31,"*"))</f>
        <v>V</v>
      </c>
      <c r="O31" s="97">
        <f>HLOOKUP(N31,'Grille points'!$E$1:$N$2,2,FALSE)</f>
        <v>10</v>
      </c>
      <c r="P31" s="97"/>
      <c r="Q31" s="97">
        <v>64.0</v>
      </c>
      <c r="R31" s="97"/>
      <c r="S31" s="97"/>
      <c r="T31" s="97"/>
      <c r="U31" s="97"/>
      <c r="V31" s="97"/>
      <c r="W31" s="97">
        <v>91.0</v>
      </c>
      <c r="X31" s="2"/>
      <c r="Y31" s="2"/>
      <c r="Z31" s="2"/>
      <c r="AA31" s="2"/>
    </row>
    <row r="32" ht="12.75" customHeight="1">
      <c r="A32" s="95" t="s">
        <v>131</v>
      </c>
      <c r="B32" s="95" t="s">
        <v>133</v>
      </c>
      <c r="C32" s="96">
        <v>43744.0</v>
      </c>
      <c r="D32" s="95"/>
      <c r="E32" s="90"/>
      <c r="F32" s="95"/>
      <c r="G32" s="95"/>
      <c r="H32" s="95"/>
      <c r="I32" s="97">
        <f t="shared" si="13"/>
        <v>1</v>
      </c>
      <c r="J32" s="97">
        <v>1.0</v>
      </c>
      <c r="K32" s="97">
        <f t="shared" si="14"/>
        <v>1</v>
      </c>
      <c r="L32" s="97" t="s">
        <v>110</v>
      </c>
      <c r="M32" s="97" t="str">
        <f t="shared" si="15"/>
        <v>V</v>
      </c>
      <c r="N32" s="97" t="str">
        <f t="shared" si="16"/>
        <v>V</v>
      </c>
      <c r="O32" s="97">
        <f>HLOOKUP(N32,'Grille points'!$E$1:$N$2,2,FALSE)</f>
        <v>10</v>
      </c>
      <c r="P32" s="97"/>
      <c r="Q32" s="97"/>
      <c r="R32" s="97"/>
      <c r="S32" s="97"/>
      <c r="T32" s="97"/>
      <c r="U32" s="97"/>
      <c r="V32" s="97"/>
      <c r="W32" s="97"/>
    </row>
    <row r="33" ht="12.75" customHeight="1">
      <c r="A33" s="95" t="s">
        <v>131</v>
      </c>
      <c r="B33" s="95" t="s">
        <v>123</v>
      </c>
      <c r="C33" s="96">
        <v>43786.0</v>
      </c>
      <c r="D33" s="95"/>
      <c r="E33" s="90"/>
      <c r="F33" s="95">
        <v>0.0</v>
      </c>
      <c r="G33" s="95">
        <v>0.0</v>
      </c>
      <c r="H33" s="95">
        <v>105.0</v>
      </c>
      <c r="I33" s="97">
        <f t="shared" si="13"/>
        <v>1.525</v>
      </c>
      <c r="J33" s="97">
        <v>0.75</v>
      </c>
      <c r="K33" s="97">
        <f t="shared" si="14"/>
        <v>1.14</v>
      </c>
      <c r="L33" s="97" t="s">
        <v>110</v>
      </c>
      <c r="M33" s="97" t="str">
        <f t="shared" si="15"/>
        <v>V</v>
      </c>
      <c r="N33" s="97" t="str">
        <f t="shared" si="16"/>
        <v>V</v>
      </c>
      <c r="O33" s="97">
        <f>HLOOKUP(N33,'Grille points'!$E$1:$N$2,2,FALSE)</f>
        <v>10</v>
      </c>
      <c r="P33" s="97"/>
      <c r="Q33" s="97">
        <v>64.0</v>
      </c>
      <c r="R33" s="97"/>
      <c r="S33" s="97"/>
      <c r="T33" s="97"/>
      <c r="U33" s="97"/>
      <c r="V33" s="97"/>
      <c r="W33" s="97">
        <v>95.0</v>
      </c>
    </row>
    <row r="34" ht="12.75" customHeight="1">
      <c r="A34" s="95" t="s">
        <v>131</v>
      </c>
      <c r="B34" s="95" t="s">
        <v>125</v>
      </c>
      <c r="C34" s="96">
        <v>43772.0</v>
      </c>
      <c r="D34" s="95"/>
      <c r="E34" s="90"/>
      <c r="F34" s="95">
        <v>5.0</v>
      </c>
      <c r="G34" s="95">
        <v>7.0</v>
      </c>
      <c r="H34" s="95">
        <v>137.0</v>
      </c>
      <c r="I34" s="97">
        <f t="shared" si="13"/>
        <v>2.305</v>
      </c>
      <c r="J34" s="97">
        <v>1.0</v>
      </c>
      <c r="K34" s="97">
        <f t="shared" si="14"/>
        <v>2.31</v>
      </c>
      <c r="L34" s="97" t="s">
        <v>110</v>
      </c>
      <c r="M34" s="97" t="str">
        <f t="shared" si="15"/>
        <v>III</v>
      </c>
      <c r="N34" s="97" t="str">
        <f t="shared" si="16"/>
        <v>III</v>
      </c>
      <c r="O34" s="97">
        <f>HLOOKUP(N34,'Grille points'!$E$1:$N$2,2,FALSE)</f>
        <v>6</v>
      </c>
      <c r="P34" s="97"/>
      <c r="Q34" s="97">
        <v>64.0</v>
      </c>
      <c r="R34" s="97"/>
      <c r="S34" s="97"/>
      <c r="T34" s="97"/>
      <c r="U34" s="97"/>
      <c r="V34" s="97"/>
      <c r="W34" s="97">
        <v>98.0</v>
      </c>
    </row>
    <row r="35" ht="12.75" customHeight="1">
      <c r="A35" s="95" t="s">
        <v>131</v>
      </c>
      <c r="B35" s="95" t="s">
        <v>134</v>
      </c>
      <c r="C35" s="96">
        <v>43807.0</v>
      </c>
      <c r="D35" s="95"/>
      <c r="E35" s="90"/>
      <c r="F35" s="95">
        <v>4.0</v>
      </c>
      <c r="G35" s="95">
        <v>3.0</v>
      </c>
      <c r="H35" s="95">
        <v>149.0</v>
      </c>
      <c r="I35" s="97">
        <f t="shared" si="13"/>
        <v>2.15</v>
      </c>
      <c r="J35" s="97">
        <v>1.0</v>
      </c>
      <c r="K35" s="97">
        <f t="shared" si="14"/>
        <v>2.15</v>
      </c>
      <c r="L35" s="97" t="s">
        <v>110</v>
      </c>
      <c r="M35" s="97" t="str">
        <f t="shared" si="15"/>
        <v>III</v>
      </c>
      <c r="N35" s="97" t="str">
        <f t="shared" si="16"/>
        <v>III</v>
      </c>
      <c r="O35" s="97">
        <f>HLOOKUP(N35,'Grille points'!$E$1:$N$2,2,FALSE)</f>
        <v>6</v>
      </c>
      <c r="P35" s="97"/>
      <c r="Q35" s="97">
        <v>64.0</v>
      </c>
      <c r="R35" s="97"/>
      <c r="S35" s="97"/>
      <c r="T35" s="97"/>
      <c r="U35" s="97"/>
      <c r="V35" s="97"/>
      <c r="W35" s="97">
        <v>108.0</v>
      </c>
    </row>
    <row r="36" ht="12.75" customHeight="1">
      <c r="A36" s="95" t="s">
        <v>131</v>
      </c>
      <c r="B36" s="95" t="s">
        <v>126</v>
      </c>
      <c r="C36" s="96">
        <v>43835.0</v>
      </c>
      <c r="D36" s="95"/>
      <c r="E36" s="90"/>
      <c r="F36" s="95">
        <v>2.0</v>
      </c>
      <c r="G36" s="95">
        <v>4.0</v>
      </c>
      <c r="H36" s="95">
        <v>91.0</v>
      </c>
      <c r="I36" s="97">
        <f t="shared" si="13"/>
        <v>1.745</v>
      </c>
      <c r="J36" s="97">
        <v>1.0</v>
      </c>
      <c r="K36" s="97">
        <f t="shared" si="14"/>
        <v>1.75</v>
      </c>
      <c r="L36" s="97" t="s">
        <v>110</v>
      </c>
      <c r="M36" s="97" t="str">
        <f t="shared" si="15"/>
        <v>IV</v>
      </c>
      <c r="N36" s="97" t="str">
        <f t="shared" si="16"/>
        <v>IV</v>
      </c>
      <c r="O36" s="97">
        <f>HLOOKUP(N36,'Grille points'!$E$1:$N$2,2,FALSE)</f>
        <v>8</v>
      </c>
      <c r="P36" s="97"/>
      <c r="Q36" s="97">
        <v>64.0</v>
      </c>
      <c r="R36" s="97"/>
      <c r="S36" s="97"/>
      <c r="T36" s="97"/>
      <c r="U36" s="97"/>
      <c r="V36" s="97"/>
      <c r="W36" s="97">
        <v>73.0</v>
      </c>
    </row>
    <row r="37" ht="12.75" customHeight="1">
      <c r="A37" s="95" t="s">
        <v>131</v>
      </c>
      <c r="B37" s="95" t="s">
        <v>135</v>
      </c>
      <c r="C37" s="96">
        <v>43863.0</v>
      </c>
      <c r="D37" s="95"/>
      <c r="E37" s="90"/>
      <c r="F37" s="98">
        <v>5.0</v>
      </c>
      <c r="G37" s="98">
        <v>3.0</v>
      </c>
      <c r="H37" s="98">
        <v>140.0</v>
      </c>
      <c r="I37" s="97">
        <f t="shared" si="13"/>
        <v>2.18</v>
      </c>
      <c r="J37" s="97">
        <v>1.0</v>
      </c>
      <c r="K37" s="97">
        <f t="shared" si="14"/>
        <v>2.18</v>
      </c>
      <c r="L37" s="97" t="s">
        <v>110</v>
      </c>
      <c r="M37" s="97" t="str">
        <f t="shared" si="15"/>
        <v>III</v>
      </c>
      <c r="N37" s="97" t="str">
        <f t="shared" si="16"/>
        <v>III</v>
      </c>
      <c r="O37" s="97">
        <f>HLOOKUP(N37,'Grille points'!$E$1:$N$2,2,FALSE)</f>
        <v>6</v>
      </c>
      <c r="P37" s="97"/>
      <c r="Q37" s="101">
        <v>64.0</v>
      </c>
      <c r="R37" s="97"/>
      <c r="S37" s="97"/>
      <c r="T37" s="97"/>
      <c r="U37" s="97"/>
      <c r="V37" s="97"/>
      <c r="W37" s="101">
        <v>111.0</v>
      </c>
    </row>
    <row r="38" ht="12.75" customHeight="1">
      <c r="A38" s="95" t="s">
        <v>131</v>
      </c>
      <c r="B38" s="95" t="s">
        <v>136</v>
      </c>
      <c r="C38" s="96">
        <v>43877.0</v>
      </c>
      <c r="D38" s="95"/>
      <c r="E38" s="90"/>
      <c r="F38" s="98">
        <v>5.0</v>
      </c>
      <c r="G38" s="98">
        <v>1.0</v>
      </c>
      <c r="H38" s="98">
        <v>112.0</v>
      </c>
      <c r="I38" s="97">
        <f t="shared" si="13"/>
        <v>1.97</v>
      </c>
      <c r="J38" s="97">
        <v>1.0</v>
      </c>
      <c r="K38" s="97">
        <f t="shared" si="14"/>
        <v>1.97</v>
      </c>
      <c r="L38" s="97" t="s">
        <v>110</v>
      </c>
      <c r="M38" s="97" t="str">
        <f t="shared" si="15"/>
        <v>IV</v>
      </c>
      <c r="N38" s="97" t="str">
        <f t="shared" si="16"/>
        <v>IV</v>
      </c>
      <c r="O38" s="97">
        <f>HLOOKUP(N38,'Grille points'!$E$1:$N$2,2,FALSE)</f>
        <v>8</v>
      </c>
      <c r="P38" s="97"/>
      <c r="Q38" s="101">
        <v>64.0</v>
      </c>
      <c r="R38" s="97"/>
      <c r="S38" s="97"/>
      <c r="T38" s="97"/>
      <c r="U38" s="97"/>
      <c r="V38" s="97"/>
      <c r="W38" s="101">
        <v>82.0</v>
      </c>
    </row>
    <row r="39" ht="12.75" customHeight="1">
      <c r="C39" s="2"/>
      <c r="D39" s="2"/>
      <c r="E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ht="12.75" customHeight="1">
      <c r="A40" s="103" t="s">
        <v>137</v>
      </c>
      <c r="B40" s="103" t="s">
        <v>138</v>
      </c>
      <c r="C40" s="104">
        <v>43737.0</v>
      </c>
      <c r="D40" s="103"/>
      <c r="E40" s="90"/>
      <c r="F40" s="103">
        <v>0.0</v>
      </c>
      <c r="G40" s="103">
        <v>0.0</v>
      </c>
      <c r="H40" s="103">
        <v>196.0</v>
      </c>
      <c r="I40" s="105">
        <f t="shared" ref="I40:I47" si="17">1+(8*F40+4*G40+0.5*(H40-F40-G40))/100</f>
        <v>1.98</v>
      </c>
      <c r="J40" s="105">
        <v>0.75</v>
      </c>
      <c r="K40" s="105">
        <f t="shared" ref="K40:K47" si="18">ROUND(I40*J40,2)</f>
        <v>1.49</v>
      </c>
      <c r="L40" s="105" t="s">
        <v>110</v>
      </c>
      <c r="M40" s="105" t="str">
        <f t="shared" ref="M40:M47" si="19">IF(K40&gt;2.995,"I",IF(K40&gt;2.495,"II",IF(K40&gt;1.995,"III",IF(K40&gt;1.495,"IV","V"))))</f>
        <v>V</v>
      </c>
      <c r="N40" s="105" t="str">
        <f t="shared" ref="N40:N47" si="20">IF(L40="Non / Nee",M40,CONCATENATE(M40,"*"))</f>
        <v>V</v>
      </c>
      <c r="O40" s="105">
        <f>HLOOKUP(N40,'Grille points'!$E$1:$N$2,2,FALSE)</f>
        <v>10</v>
      </c>
      <c r="P40" s="105"/>
      <c r="Q40" s="105">
        <v>64.0</v>
      </c>
      <c r="R40" s="105"/>
      <c r="S40" s="105"/>
      <c r="T40" s="105"/>
      <c r="U40" s="105"/>
      <c r="V40" s="105"/>
      <c r="W40" s="105">
        <v>129.0</v>
      </c>
    </row>
    <row r="41" ht="12.75" customHeight="1">
      <c r="A41" s="103" t="s">
        <v>137</v>
      </c>
      <c r="B41" s="103" t="s">
        <v>124</v>
      </c>
      <c r="C41" s="104">
        <v>43807.0</v>
      </c>
      <c r="D41" s="103"/>
      <c r="E41" s="90"/>
      <c r="F41" s="103">
        <v>0.0</v>
      </c>
      <c r="G41" s="103">
        <v>0.0</v>
      </c>
      <c r="H41" s="103">
        <v>133.0</v>
      </c>
      <c r="I41" s="105">
        <f t="shared" si="17"/>
        <v>1.665</v>
      </c>
      <c r="J41" s="105">
        <v>0.75</v>
      </c>
      <c r="K41" s="105">
        <f t="shared" si="18"/>
        <v>1.25</v>
      </c>
      <c r="L41" s="105" t="s">
        <v>110</v>
      </c>
      <c r="M41" s="105" t="str">
        <f t="shared" si="19"/>
        <v>V</v>
      </c>
      <c r="N41" s="105" t="str">
        <f t="shared" si="20"/>
        <v>V</v>
      </c>
      <c r="O41" s="105">
        <f>HLOOKUP(N41,'Grille points'!$E$1:$N$2,2,FALSE)</f>
        <v>10</v>
      </c>
      <c r="P41" s="105"/>
      <c r="Q41" s="105">
        <v>64.0</v>
      </c>
      <c r="R41" s="105"/>
      <c r="S41" s="105"/>
      <c r="T41" s="105"/>
      <c r="U41" s="105"/>
      <c r="V41" s="105"/>
      <c r="W41" s="105">
        <v>97.0</v>
      </c>
      <c r="X41" s="2"/>
      <c r="Y41" s="2"/>
      <c r="Z41" s="2"/>
      <c r="AA41" s="2"/>
    </row>
    <row r="42" ht="12.75" customHeight="1">
      <c r="A42" s="103" t="s">
        <v>137</v>
      </c>
      <c r="B42" s="103" t="s">
        <v>139</v>
      </c>
      <c r="C42" s="104">
        <v>43926.0</v>
      </c>
      <c r="D42" s="103"/>
      <c r="E42" s="90"/>
      <c r="F42" s="103"/>
      <c r="G42" s="103"/>
      <c r="H42" s="103"/>
      <c r="I42" s="105">
        <f t="shared" si="17"/>
        <v>1</v>
      </c>
      <c r="J42" s="105">
        <v>0.75</v>
      </c>
      <c r="K42" s="105">
        <f t="shared" si="18"/>
        <v>0.75</v>
      </c>
      <c r="L42" s="105" t="s">
        <v>110</v>
      </c>
      <c r="M42" s="105" t="str">
        <f t="shared" si="19"/>
        <v>V</v>
      </c>
      <c r="N42" s="105" t="str">
        <f t="shared" si="20"/>
        <v>V</v>
      </c>
      <c r="O42" s="105">
        <f>HLOOKUP(N42,'Grille points'!$E$1:$N$2,2,FALSE)</f>
        <v>10</v>
      </c>
      <c r="P42" s="105"/>
      <c r="Q42" s="105"/>
      <c r="R42" s="105"/>
      <c r="S42" s="105"/>
      <c r="T42" s="105"/>
      <c r="U42" s="105"/>
      <c r="V42" s="105"/>
      <c r="W42" s="105"/>
      <c r="X42" s="2"/>
      <c r="Y42" s="2"/>
      <c r="Z42" s="2"/>
      <c r="AA42" s="2"/>
    </row>
    <row r="43" ht="12.75" customHeight="1">
      <c r="A43" s="103" t="s">
        <v>137</v>
      </c>
      <c r="B43" s="103" t="s">
        <v>140</v>
      </c>
      <c r="C43" s="104">
        <v>43779.0</v>
      </c>
      <c r="D43" s="103"/>
      <c r="E43" s="90"/>
      <c r="F43" s="103">
        <v>8.0</v>
      </c>
      <c r="G43" s="103">
        <v>8.0</v>
      </c>
      <c r="H43" s="103">
        <v>259.0</v>
      </c>
      <c r="I43" s="105">
        <f t="shared" si="17"/>
        <v>3.175</v>
      </c>
      <c r="J43" s="105">
        <v>1.0</v>
      </c>
      <c r="K43" s="105">
        <f t="shared" si="18"/>
        <v>3.18</v>
      </c>
      <c r="L43" s="105" t="s">
        <v>110</v>
      </c>
      <c r="M43" s="105" t="str">
        <f t="shared" si="19"/>
        <v>I</v>
      </c>
      <c r="N43" s="105" t="str">
        <f t="shared" si="20"/>
        <v>I</v>
      </c>
      <c r="O43" s="105">
        <f>HLOOKUP(N43,'Grille points'!$E$1:$N$2,2,FALSE)</f>
        <v>2</v>
      </c>
      <c r="P43" s="105"/>
      <c r="Q43" s="105">
        <v>64.0</v>
      </c>
      <c r="R43" s="105">
        <v>96.0</v>
      </c>
      <c r="S43" s="105">
        <v>161.0</v>
      </c>
      <c r="T43" s="105"/>
      <c r="U43" s="105"/>
      <c r="V43" s="105"/>
      <c r="W43" s="105">
        <v>179.0</v>
      </c>
      <c r="X43" s="2"/>
      <c r="Y43" s="2"/>
      <c r="Z43" s="2"/>
      <c r="AA43" s="2"/>
    </row>
    <row r="44" ht="12.75" customHeight="1">
      <c r="A44" s="103" t="s">
        <v>137</v>
      </c>
      <c r="B44" s="103" t="s">
        <v>109</v>
      </c>
      <c r="C44" s="104">
        <v>43842.0</v>
      </c>
      <c r="D44" s="103"/>
      <c r="E44" s="90"/>
      <c r="F44" s="103">
        <v>8.0</v>
      </c>
      <c r="G44" s="103">
        <v>8.0</v>
      </c>
      <c r="H44" s="103">
        <v>254.0</v>
      </c>
      <c r="I44" s="105">
        <f t="shared" si="17"/>
        <v>3.15</v>
      </c>
      <c r="J44" s="105">
        <v>1.0</v>
      </c>
      <c r="K44" s="105">
        <f t="shared" si="18"/>
        <v>3.15</v>
      </c>
      <c r="L44" s="105" t="s">
        <v>110</v>
      </c>
      <c r="M44" s="105" t="str">
        <f t="shared" si="19"/>
        <v>I</v>
      </c>
      <c r="N44" s="105" t="str">
        <f t="shared" si="20"/>
        <v>I</v>
      </c>
      <c r="O44" s="105">
        <f>HLOOKUP(N44,'Grille points'!$E$1:$N$2,2,FALSE)</f>
        <v>2</v>
      </c>
      <c r="P44" s="105"/>
      <c r="Q44" s="105">
        <v>64.0</v>
      </c>
      <c r="R44" s="105">
        <v>96.0</v>
      </c>
      <c r="S44" s="105">
        <v>161.0</v>
      </c>
      <c r="T44" s="105"/>
      <c r="U44" s="105"/>
      <c r="V44" s="105"/>
      <c r="W44" s="105">
        <v>187.0</v>
      </c>
      <c r="X44" s="2"/>
      <c r="Y44" s="2"/>
      <c r="Z44" s="2"/>
      <c r="AA44" s="2"/>
    </row>
    <row r="45" ht="12.75" customHeight="1">
      <c r="A45" s="103" t="s">
        <v>137</v>
      </c>
      <c r="B45" s="103" t="s">
        <v>141</v>
      </c>
      <c r="C45" s="104">
        <v>43870.0</v>
      </c>
      <c r="D45" s="103"/>
      <c r="E45" s="90"/>
      <c r="F45" s="106">
        <v>8.0</v>
      </c>
      <c r="G45" s="106">
        <v>8.0</v>
      </c>
      <c r="H45" s="106">
        <v>226.0</v>
      </c>
      <c r="I45" s="105">
        <f t="shared" si="17"/>
        <v>3.01</v>
      </c>
      <c r="J45" s="105">
        <v>1.0</v>
      </c>
      <c r="K45" s="105">
        <f t="shared" si="18"/>
        <v>3.01</v>
      </c>
      <c r="L45" s="105" t="s">
        <v>110</v>
      </c>
      <c r="M45" s="105" t="str">
        <f t="shared" si="19"/>
        <v>I</v>
      </c>
      <c r="N45" s="105" t="str">
        <f t="shared" si="20"/>
        <v>I</v>
      </c>
      <c r="O45" s="105">
        <f>HLOOKUP(N45,'Grille points'!$E$1:$N$2,2,FALSE)</f>
        <v>2</v>
      </c>
      <c r="P45" s="105"/>
      <c r="Q45" s="107">
        <v>64.0</v>
      </c>
      <c r="R45" s="107">
        <v>96.0</v>
      </c>
      <c r="S45" s="107">
        <v>161.0</v>
      </c>
      <c r="T45" s="105"/>
      <c r="U45" s="105"/>
      <c r="V45" s="105"/>
      <c r="W45" s="107">
        <v>165.0</v>
      </c>
      <c r="X45" s="2"/>
      <c r="Y45" s="2"/>
      <c r="Z45" s="2"/>
      <c r="AA45" s="2"/>
    </row>
    <row r="46" ht="12.75" customHeight="1">
      <c r="A46" s="103" t="s">
        <v>137</v>
      </c>
      <c r="B46" s="103" t="s">
        <v>142</v>
      </c>
      <c r="C46" s="104">
        <v>43884.0</v>
      </c>
      <c r="D46" s="103"/>
      <c r="E46" s="90"/>
      <c r="F46" s="106">
        <v>8.0</v>
      </c>
      <c r="G46" s="106">
        <v>8.0</v>
      </c>
      <c r="H46" s="106">
        <v>177.0</v>
      </c>
      <c r="I46" s="105">
        <f t="shared" si="17"/>
        <v>2.765</v>
      </c>
      <c r="J46" s="105">
        <v>1.0</v>
      </c>
      <c r="K46" s="105">
        <f t="shared" si="18"/>
        <v>2.77</v>
      </c>
      <c r="L46" s="105" t="s">
        <v>110</v>
      </c>
      <c r="M46" s="105" t="str">
        <f t="shared" si="19"/>
        <v>II</v>
      </c>
      <c r="N46" s="105" t="str">
        <f t="shared" si="20"/>
        <v>II</v>
      </c>
      <c r="O46" s="105">
        <f>HLOOKUP(N46,'Grille points'!$E$1:$N$2,2,FALSE)</f>
        <v>4</v>
      </c>
      <c r="P46" s="105"/>
      <c r="Q46" s="107">
        <v>64.0</v>
      </c>
      <c r="R46" s="107">
        <v>96.0</v>
      </c>
      <c r="S46" s="105"/>
      <c r="T46" s="105"/>
      <c r="U46" s="105"/>
      <c r="V46" s="105"/>
      <c r="W46" s="107">
        <v>132.0</v>
      </c>
      <c r="X46" s="2"/>
      <c r="Y46" s="2"/>
      <c r="Z46" s="2"/>
      <c r="AA46" s="2"/>
    </row>
    <row r="47" ht="12.75" customHeight="1">
      <c r="A47" s="103" t="s">
        <v>137</v>
      </c>
      <c r="B47" s="103" t="s">
        <v>143</v>
      </c>
      <c r="C47" s="104">
        <v>43954.0</v>
      </c>
      <c r="D47" s="103"/>
      <c r="E47" s="90"/>
      <c r="F47" s="103"/>
      <c r="G47" s="103"/>
      <c r="H47" s="103"/>
      <c r="I47" s="105">
        <f t="shared" si="17"/>
        <v>1</v>
      </c>
      <c r="J47" s="105">
        <v>1.0</v>
      </c>
      <c r="K47" s="105">
        <f t="shared" si="18"/>
        <v>1</v>
      </c>
      <c r="L47" s="105" t="s">
        <v>110</v>
      </c>
      <c r="M47" s="105" t="str">
        <f t="shared" si="19"/>
        <v>V</v>
      </c>
      <c r="N47" s="105" t="str">
        <f t="shared" si="20"/>
        <v>V</v>
      </c>
      <c r="O47" s="105">
        <f>HLOOKUP(N47,'Grille points'!$E$1:$N$2,2,FALSE)</f>
        <v>10</v>
      </c>
      <c r="P47" s="105"/>
      <c r="Q47" s="105"/>
      <c r="R47" s="105"/>
      <c r="S47" s="105"/>
      <c r="T47" s="105"/>
      <c r="U47" s="105"/>
      <c r="V47" s="105"/>
      <c r="W47" s="105"/>
      <c r="X47" s="2"/>
      <c r="Y47" s="2"/>
      <c r="Z47" s="2"/>
      <c r="AA47" s="2"/>
    </row>
    <row r="48" ht="12.75" customHeight="1">
      <c r="C48" s="2"/>
      <c r="D48" s="2"/>
      <c r="E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ht="12.75" customHeight="1">
      <c r="A49" s="108" t="s">
        <v>144</v>
      </c>
      <c r="B49" s="108" t="s">
        <v>138</v>
      </c>
      <c r="C49" s="109">
        <v>43737.0</v>
      </c>
      <c r="D49" s="108"/>
      <c r="E49" s="90"/>
      <c r="F49" s="108">
        <v>0.0</v>
      </c>
      <c r="G49" s="108">
        <v>0.0</v>
      </c>
      <c r="H49" s="108">
        <v>88.0</v>
      </c>
      <c r="I49" s="110">
        <f t="shared" ref="I49:I56" si="21">1+(8*F49+4*G49+0.5*(H49-F49-G49))/100</f>
        <v>1.44</v>
      </c>
      <c r="J49" s="110">
        <v>0.75</v>
      </c>
      <c r="K49" s="110">
        <f t="shared" ref="K49:K56" si="22">ROUND(I49*J49,2)</f>
        <v>1.08</v>
      </c>
      <c r="L49" s="110" t="s">
        <v>110</v>
      </c>
      <c r="M49" s="110" t="str">
        <f t="shared" ref="M49:M56" si="23">IF(K49&gt;2.995,"I",IF(K49&gt;2.495,"II",IF(K49&gt;1.995,"III",IF(K49&gt;1.495,"IV","V"))))</f>
        <v>V</v>
      </c>
      <c r="N49" s="110" t="str">
        <f t="shared" ref="N49:N56" si="24">IF(L49="Non / Nee",M49,CONCATENATE(M49,"*"))</f>
        <v>V</v>
      </c>
      <c r="O49" s="110">
        <f>HLOOKUP(N49,'Grille points'!$E$1:$N$2,2,FALSE)</f>
        <v>10</v>
      </c>
      <c r="P49" s="110"/>
      <c r="Q49" s="110">
        <v>64.0</v>
      </c>
      <c r="R49" s="110"/>
      <c r="S49" s="110"/>
      <c r="T49" s="110"/>
      <c r="U49" s="110"/>
      <c r="V49" s="110"/>
      <c r="W49" s="110"/>
    </row>
    <row r="50" ht="12.75" customHeight="1">
      <c r="A50" s="108" t="s">
        <v>144</v>
      </c>
      <c r="B50" s="108" t="s">
        <v>133</v>
      </c>
      <c r="C50" s="109">
        <v>43744.0</v>
      </c>
      <c r="D50" s="108"/>
      <c r="E50" s="90"/>
      <c r="F50" s="108"/>
      <c r="G50" s="108"/>
      <c r="H50" s="108"/>
      <c r="I50" s="110">
        <f t="shared" si="21"/>
        <v>1</v>
      </c>
      <c r="J50" s="110">
        <v>0.75</v>
      </c>
      <c r="K50" s="110">
        <f t="shared" si="22"/>
        <v>0.75</v>
      </c>
      <c r="L50" s="110" t="s">
        <v>110</v>
      </c>
      <c r="M50" s="110" t="str">
        <f t="shared" si="23"/>
        <v>V</v>
      </c>
      <c r="N50" s="110" t="str">
        <f t="shared" si="24"/>
        <v>V</v>
      </c>
      <c r="O50" s="110">
        <f>HLOOKUP(N50,'Grille points'!$E$1:$N$2,2,FALSE)</f>
        <v>10</v>
      </c>
      <c r="P50" s="110"/>
      <c r="Q50" s="110"/>
      <c r="R50" s="110"/>
      <c r="S50" s="110"/>
      <c r="T50" s="110"/>
      <c r="U50" s="110"/>
      <c r="V50" s="110"/>
      <c r="W50" s="110"/>
    </row>
    <row r="51" ht="12.75" customHeight="1">
      <c r="A51" s="108" t="s">
        <v>144</v>
      </c>
      <c r="B51" s="108" t="s">
        <v>139</v>
      </c>
      <c r="C51" s="109">
        <v>43926.0</v>
      </c>
      <c r="D51" s="108"/>
      <c r="E51" s="90"/>
      <c r="F51" s="108"/>
      <c r="G51" s="108"/>
      <c r="H51" s="108"/>
      <c r="I51" s="110">
        <f t="shared" si="21"/>
        <v>1</v>
      </c>
      <c r="J51" s="110">
        <v>0.75</v>
      </c>
      <c r="K51" s="110">
        <f t="shared" si="22"/>
        <v>0.75</v>
      </c>
      <c r="L51" s="110" t="s">
        <v>110</v>
      </c>
      <c r="M51" s="110" t="str">
        <f t="shared" si="23"/>
        <v>V</v>
      </c>
      <c r="N51" s="110" t="str">
        <f t="shared" si="24"/>
        <v>V</v>
      </c>
      <c r="O51" s="110">
        <f>HLOOKUP(N51,'Grille points'!$E$1:$N$2,2,FALSE)</f>
        <v>10</v>
      </c>
      <c r="P51" s="110"/>
      <c r="Q51" s="110"/>
      <c r="R51" s="110"/>
      <c r="S51" s="110"/>
      <c r="T51" s="110"/>
      <c r="U51" s="110"/>
      <c r="V51" s="110"/>
      <c r="W51" s="110"/>
    </row>
    <row r="52" ht="12.75" customHeight="1">
      <c r="A52" s="108" t="s">
        <v>144</v>
      </c>
      <c r="B52" s="108" t="s">
        <v>142</v>
      </c>
      <c r="C52" s="109">
        <v>43793.0</v>
      </c>
      <c r="D52" s="108"/>
      <c r="E52" s="90"/>
      <c r="F52" s="108">
        <v>8.0</v>
      </c>
      <c r="G52" s="108">
        <v>8.0</v>
      </c>
      <c r="H52" s="108">
        <v>170.0</v>
      </c>
      <c r="I52" s="110">
        <f t="shared" si="21"/>
        <v>2.73</v>
      </c>
      <c r="J52" s="110">
        <v>1.0</v>
      </c>
      <c r="K52" s="110">
        <f t="shared" si="22"/>
        <v>2.73</v>
      </c>
      <c r="L52" s="110" t="s">
        <v>110</v>
      </c>
      <c r="M52" s="110" t="str">
        <f t="shared" si="23"/>
        <v>II</v>
      </c>
      <c r="N52" s="110" t="str">
        <f t="shared" si="24"/>
        <v>II</v>
      </c>
      <c r="O52" s="110">
        <f>HLOOKUP(N52,'Grille points'!$E$1:$N$2,2,FALSE)</f>
        <v>4</v>
      </c>
      <c r="P52" s="110"/>
      <c r="Q52" s="110">
        <v>64.0</v>
      </c>
      <c r="R52" s="110">
        <v>96.0</v>
      </c>
      <c r="S52" s="110"/>
      <c r="T52" s="110"/>
      <c r="U52" s="110"/>
      <c r="V52" s="110"/>
      <c r="W52" s="110">
        <v>124.0</v>
      </c>
    </row>
    <row r="53" ht="12.75" customHeight="1">
      <c r="A53" s="108" t="s">
        <v>144</v>
      </c>
      <c r="B53" s="108" t="s">
        <v>149</v>
      </c>
      <c r="C53" s="109">
        <v>43814.0</v>
      </c>
      <c r="D53" s="108"/>
      <c r="E53" s="90"/>
      <c r="F53" s="108">
        <v>8.0</v>
      </c>
      <c r="G53" s="108">
        <v>7.0</v>
      </c>
      <c r="H53" s="108">
        <v>205.0</v>
      </c>
      <c r="I53" s="110">
        <f t="shared" si="21"/>
        <v>2.87</v>
      </c>
      <c r="J53" s="110">
        <v>1.0</v>
      </c>
      <c r="K53" s="110">
        <f t="shared" si="22"/>
        <v>2.87</v>
      </c>
      <c r="L53" s="110" t="s">
        <v>110</v>
      </c>
      <c r="M53" s="110" t="str">
        <f t="shared" si="23"/>
        <v>II</v>
      </c>
      <c r="N53" s="110" t="str">
        <f t="shared" si="24"/>
        <v>II</v>
      </c>
      <c r="O53" s="110">
        <f>HLOOKUP(N53,'Grille points'!$E$1:$N$2,2,FALSE)</f>
        <v>4</v>
      </c>
      <c r="P53" s="110"/>
      <c r="Q53" s="110">
        <v>64.0</v>
      </c>
      <c r="R53" s="110">
        <v>96.0</v>
      </c>
      <c r="S53" s="110"/>
      <c r="T53" s="110"/>
      <c r="U53" s="110"/>
      <c r="V53" s="110"/>
      <c r="W53" s="110">
        <v>158.0</v>
      </c>
    </row>
    <row r="54" ht="12.75" customHeight="1">
      <c r="A54" s="108" t="s">
        <v>144</v>
      </c>
      <c r="B54" s="108" t="s">
        <v>150</v>
      </c>
      <c r="C54" s="109">
        <v>43842.0</v>
      </c>
      <c r="D54" s="108"/>
      <c r="E54" s="90"/>
      <c r="F54" s="108">
        <v>8.0</v>
      </c>
      <c r="G54" s="108">
        <v>7.0</v>
      </c>
      <c r="H54" s="108">
        <v>195.0</v>
      </c>
      <c r="I54" s="110">
        <f t="shared" si="21"/>
        <v>2.82</v>
      </c>
      <c r="J54" s="110">
        <v>1.0</v>
      </c>
      <c r="K54" s="110">
        <f t="shared" si="22"/>
        <v>2.82</v>
      </c>
      <c r="L54" s="110" t="s">
        <v>110</v>
      </c>
      <c r="M54" s="110" t="str">
        <f t="shared" si="23"/>
        <v>II</v>
      </c>
      <c r="N54" s="110" t="str">
        <f t="shared" si="24"/>
        <v>II</v>
      </c>
      <c r="O54" s="110">
        <f>HLOOKUP(N54,'Grille points'!$E$1:$N$2,2,FALSE)</f>
        <v>4</v>
      </c>
      <c r="P54" s="110"/>
      <c r="Q54" s="110">
        <v>64.0</v>
      </c>
      <c r="R54" s="110">
        <v>96.0</v>
      </c>
      <c r="S54" s="110"/>
      <c r="T54" s="110"/>
      <c r="U54" s="110"/>
      <c r="V54" s="110"/>
      <c r="W54" s="110">
        <v>143.0</v>
      </c>
    </row>
    <row r="55" ht="12.75" customHeight="1">
      <c r="A55" s="108" t="s">
        <v>144</v>
      </c>
      <c r="B55" s="108" t="s">
        <v>141</v>
      </c>
      <c r="C55" s="109">
        <v>43870.0</v>
      </c>
      <c r="D55" s="108"/>
      <c r="E55" s="90"/>
      <c r="F55" s="111">
        <v>8.0</v>
      </c>
      <c r="G55" s="111">
        <v>8.0</v>
      </c>
      <c r="H55" s="111">
        <v>177.0</v>
      </c>
      <c r="I55" s="110">
        <f t="shared" si="21"/>
        <v>2.765</v>
      </c>
      <c r="J55" s="110">
        <v>1.0</v>
      </c>
      <c r="K55" s="110">
        <f t="shared" si="22"/>
        <v>2.77</v>
      </c>
      <c r="L55" s="110" t="s">
        <v>110</v>
      </c>
      <c r="M55" s="110" t="str">
        <f t="shared" si="23"/>
        <v>II</v>
      </c>
      <c r="N55" s="110" t="str">
        <f t="shared" si="24"/>
        <v>II</v>
      </c>
      <c r="O55" s="110">
        <f>HLOOKUP(N55,'Grille points'!$E$1:$N$2,2,FALSE)</f>
        <v>4</v>
      </c>
      <c r="P55" s="110"/>
      <c r="Q55" s="112">
        <v>64.0</v>
      </c>
      <c r="R55" s="112">
        <v>96.0</v>
      </c>
      <c r="S55" s="110"/>
      <c r="T55" s="110"/>
      <c r="U55" s="110"/>
      <c r="V55" s="110"/>
      <c r="W55" s="112">
        <v>131.0</v>
      </c>
    </row>
    <row r="56" ht="12.75" customHeight="1">
      <c r="A56" s="108" t="s">
        <v>144</v>
      </c>
      <c r="B56" s="108" t="s">
        <v>153</v>
      </c>
      <c r="C56" s="109">
        <v>43954.0</v>
      </c>
      <c r="D56" s="108"/>
      <c r="E56" s="90"/>
      <c r="F56" s="108"/>
      <c r="G56" s="108"/>
      <c r="H56" s="108"/>
      <c r="I56" s="110">
        <f t="shared" si="21"/>
        <v>1</v>
      </c>
      <c r="J56" s="110">
        <v>1.0</v>
      </c>
      <c r="K56" s="110">
        <f t="shared" si="22"/>
        <v>1</v>
      </c>
      <c r="L56" s="110" t="s">
        <v>110</v>
      </c>
      <c r="M56" s="110" t="str">
        <f t="shared" si="23"/>
        <v>V</v>
      </c>
      <c r="N56" s="110" t="str">
        <f t="shared" si="24"/>
        <v>V</v>
      </c>
      <c r="O56" s="110">
        <f>HLOOKUP(N56,'Grille points'!$E$1:$N$2,2,FALSE)</f>
        <v>10</v>
      </c>
      <c r="P56" s="110"/>
      <c r="Q56" s="110"/>
      <c r="R56" s="110"/>
      <c r="S56" s="110"/>
      <c r="T56" s="110"/>
      <c r="U56" s="110"/>
      <c r="V56" s="110"/>
      <c r="W56" s="110"/>
    </row>
    <row r="57" ht="12.75" customHeight="1">
      <c r="C57" s="2"/>
      <c r="D57" s="2"/>
      <c r="E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ht="12.75" customHeight="1">
      <c r="C58" s="2"/>
      <c r="D58" s="2"/>
      <c r="E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ht="12.75" hidden="1" customHeight="1">
      <c r="C59" s="2"/>
      <c r="D59" s="2"/>
      <c r="E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AA59" s="113" t="s">
        <v>157</v>
      </c>
    </row>
    <row r="60" ht="12.75" hidden="1" customHeight="1">
      <c r="C60" s="2"/>
      <c r="D60" s="2"/>
      <c r="E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AA60" s="113" t="s">
        <v>110</v>
      </c>
    </row>
    <row r="61" ht="12.75" customHeight="1">
      <c r="C61" s="2"/>
      <c r="D61" s="2"/>
      <c r="E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ht="12.75" customHeight="1">
      <c r="C62" s="2"/>
      <c r="D62" s="2"/>
      <c r="E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ht="12.75" customHeight="1">
      <c r="C63" s="2"/>
      <c r="D63" s="2"/>
      <c r="E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ht="12.75" customHeight="1">
      <c r="C64" s="2"/>
      <c r="D64" s="2"/>
      <c r="E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ht="12.75" customHeight="1">
      <c r="C65" s="2"/>
      <c r="D65" s="2"/>
      <c r="E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ht="12.75" customHeight="1">
      <c r="C66" s="2"/>
      <c r="D66" s="2"/>
      <c r="E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ht="12.75" customHeight="1">
      <c r="C67" s="2"/>
      <c r="D67" s="2"/>
      <c r="E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ht="12.75" customHeight="1">
      <c r="C68" s="2"/>
      <c r="D68" s="2"/>
      <c r="E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ht="12.75" customHeight="1">
      <c r="C69" s="2"/>
      <c r="D69" s="2"/>
      <c r="E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ht="12.75" customHeight="1">
      <c r="C70" s="2"/>
      <c r="D70" s="2"/>
      <c r="E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ht="12.75" customHeight="1">
      <c r="C71" s="2"/>
      <c r="D71" s="2"/>
      <c r="E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ht="12.75" customHeight="1">
      <c r="C72" s="2"/>
      <c r="D72" s="2"/>
      <c r="E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ht="12.75" customHeight="1">
      <c r="C73" s="2"/>
      <c r="D73" s="2"/>
      <c r="E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ht="12.75" customHeight="1">
      <c r="C74" s="2"/>
      <c r="D74" s="2"/>
      <c r="E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ht="12.75" customHeight="1">
      <c r="C75" s="2"/>
      <c r="D75" s="2"/>
      <c r="E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ht="12.75" customHeight="1">
      <c r="C76" s="2"/>
      <c r="D76" s="2"/>
      <c r="E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ht="12.75" customHeight="1">
      <c r="C77" s="2"/>
      <c r="D77" s="2"/>
      <c r="E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2.75" customHeight="1">
      <c r="C78" s="2"/>
      <c r="D78" s="2"/>
      <c r="E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ht="12.75" customHeight="1">
      <c r="C79" s="2"/>
      <c r="D79" s="2"/>
      <c r="E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ht="12.75" customHeight="1">
      <c r="C80" s="2"/>
      <c r="D80" s="2"/>
      <c r="E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ht="12.75" customHeight="1">
      <c r="C81" s="2"/>
      <c r="D81" s="2"/>
      <c r="E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ht="12.75" customHeight="1">
      <c r="C82" s="2"/>
      <c r="D82" s="2"/>
      <c r="E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ht="12.75" customHeight="1">
      <c r="C83" s="2"/>
      <c r="D83" s="2"/>
      <c r="E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ht="12.75" customHeight="1">
      <c r="C84" s="2"/>
      <c r="D84" s="2"/>
      <c r="E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ht="12.75" customHeight="1">
      <c r="C85" s="2"/>
      <c r="D85" s="2"/>
      <c r="E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ht="12.75" customHeight="1">
      <c r="C86" s="2"/>
      <c r="D86" s="2"/>
      <c r="E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ht="12.75" customHeight="1">
      <c r="C87" s="2"/>
      <c r="D87" s="2"/>
      <c r="E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ht="12.75" customHeight="1">
      <c r="C88" s="2"/>
      <c r="D88" s="2"/>
      <c r="E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ht="12.75" customHeight="1">
      <c r="C89" s="2"/>
      <c r="D89" s="2"/>
      <c r="E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ht="12.75" customHeight="1">
      <c r="C90" s="2"/>
      <c r="D90" s="2"/>
      <c r="E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ht="12.75" customHeight="1">
      <c r="C91" s="2"/>
      <c r="D91" s="2"/>
      <c r="E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ht="12.75" customHeight="1">
      <c r="C92" s="2"/>
      <c r="D92" s="2"/>
      <c r="E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ht="12.75" customHeight="1">
      <c r="C93" s="2"/>
      <c r="D93" s="2"/>
      <c r="E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ht="12.75" customHeight="1">
      <c r="C94" s="2"/>
      <c r="D94" s="2"/>
      <c r="E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ht="12.75" customHeight="1">
      <c r="C95" s="2"/>
      <c r="D95" s="2"/>
      <c r="E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ht="12.75" customHeight="1">
      <c r="C96" s="2"/>
      <c r="D96" s="2"/>
      <c r="E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ht="12.75" customHeight="1">
      <c r="C97" s="2"/>
      <c r="D97" s="2"/>
      <c r="E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ht="12.75" customHeight="1">
      <c r="C98" s="2"/>
      <c r="D98" s="2"/>
      <c r="E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ht="12.75" customHeight="1">
      <c r="C99" s="2"/>
      <c r="D99" s="2"/>
      <c r="E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ht="12.75" customHeight="1">
      <c r="C100" s="2"/>
      <c r="D100" s="2"/>
      <c r="E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ht="12.75" customHeight="1">
      <c r="C101" s="2"/>
      <c r="D101" s="2"/>
      <c r="E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ht="12.75" customHeight="1">
      <c r="C102" s="2"/>
      <c r="D102" s="2"/>
      <c r="E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ht="12.75" customHeight="1">
      <c r="C103" s="2"/>
      <c r="D103" s="2"/>
      <c r="E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ht="12.75" customHeight="1">
      <c r="C104" s="2"/>
      <c r="D104" s="2"/>
      <c r="E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ht="12.75" customHeight="1">
      <c r="C105" s="2"/>
      <c r="D105" s="2"/>
      <c r="E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ht="12.75" customHeight="1">
      <c r="C106" s="2"/>
      <c r="D106" s="2"/>
      <c r="E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ht="12.75" customHeight="1">
      <c r="C107" s="2"/>
      <c r="D107" s="2"/>
      <c r="E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ht="12.75" customHeight="1">
      <c r="C108" s="2"/>
      <c r="D108" s="2"/>
      <c r="E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ht="12.75" customHeight="1">
      <c r="C109" s="2"/>
      <c r="D109" s="2"/>
      <c r="E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ht="12.75" customHeight="1">
      <c r="C110" s="2"/>
      <c r="D110" s="2"/>
      <c r="E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ht="12.75" customHeight="1">
      <c r="C111" s="2"/>
      <c r="D111" s="2"/>
      <c r="E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ht="12.75" customHeight="1">
      <c r="C112" s="2"/>
      <c r="D112" s="2"/>
      <c r="E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ht="12.75" customHeight="1">
      <c r="C113" s="2"/>
      <c r="D113" s="2"/>
      <c r="E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ht="12.75" customHeight="1">
      <c r="C114" s="2"/>
      <c r="D114" s="2"/>
      <c r="E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ht="12.75" customHeight="1">
      <c r="C115" s="2"/>
      <c r="D115" s="2"/>
      <c r="E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ht="12.75" customHeight="1">
      <c r="C116" s="2"/>
      <c r="D116" s="2"/>
      <c r="E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ht="12.75" customHeight="1">
      <c r="C117" s="2"/>
      <c r="D117" s="2"/>
      <c r="E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ht="12.75" customHeight="1">
      <c r="C118" s="2"/>
      <c r="D118" s="2"/>
      <c r="E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ht="12.75" customHeight="1">
      <c r="C119" s="2"/>
      <c r="D119" s="2"/>
      <c r="E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ht="12.75" customHeight="1">
      <c r="C120" s="2"/>
      <c r="D120" s="2"/>
      <c r="E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ht="12.75" customHeight="1">
      <c r="C121" s="2"/>
      <c r="D121" s="2"/>
      <c r="E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ht="12.75" customHeight="1">
      <c r="C122" s="2"/>
      <c r="D122" s="2"/>
      <c r="E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ht="12.75" customHeight="1">
      <c r="C123" s="2"/>
      <c r="D123" s="2"/>
      <c r="E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ht="12.75" customHeight="1">
      <c r="C124" s="2"/>
      <c r="D124" s="2"/>
      <c r="E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ht="12.75" customHeight="1">
      <c r="C125" s="2"/>
      <c r="D125" s="2"/>
      <c r="E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ht="12.75" customHeight="1">
      <c r="C126" s="2"/>
      <c r="D126" s="2"/>
      <c r="E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ht="12.75" customHeight="1">
      <c r="C127" s="2"/>
      <c r="D127" s="2"/>
      <c r="E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ht="12.75" customHeight="1">
      <c r="C128" s="2"/>
      <c r="D128" s="2"/>
      <c r="E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ht="12.75" customHeight="1">
      <c r="C129" s="2"/>
      <c r="D129" s="2"/>
      <c r="E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ht="12.75" customHeight="1">
      <c r="C130" s="2"/>
      <c r="D130" s="2"/>
      <c r="E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ht="12.75" customHeight="1">
      <c r="C131" s="2"/>
      <c r="D131" s="2"/>
      <c r="E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ht="12.75" customHeight="1">
      <c r="C132" s="2"/>
      <c r="D132" s="2"/>
      <c r="E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ht="12.75" customHeight="1">
      <c r="C133" s="2"/>
      <c r="D133" s="2"/>
      <c r="E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ht="12.75" customHeight="1">
      <c r="C134" s="2"/>
      <c r="D134" s="2"/>
      <c r="E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ht="12.75" customHeight="1">
      <c r="C135" s="2"/>
      <c r="D135" s="2"/>
      <c r="E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ht="12.75" customHeight="1">
      <c r="C136" s="2"/>
      <c r="D136" s="2"/>
      <c r="E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ht="12.75" customHeight="1">
      <c r="C137" s="2"/>
      <c r="D137" s="2"/>
      <c r="E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ht="12.75" customHeight="1">
      <c r="C138" s="2"/>
      <c r="D138" s="2"/>
      <c r="E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ht="12.75" customHeight="1">
      <c r="C139" s="2"/>
      <c r="D139" s="2"/>
      <c r="E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ht="12.75" customHeight="1">
      <c r="C140" s="2"/>
      <c r="D140" s="2"/>
      <c r="E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ht="12.75" customHeight="1">
      <c r="C141" s="2"/>
      <c r="D141" s="2"/>
      <c r="E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ht="12.75" customHeight="1">
      <c r="C142" s="2"/>
      <c r="D142" s="2"/>
      <c r="E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ht="12.75" customHeight="1">
      <c r="C143" s="2"/>
      <c r="D143" s="2"/>
      <c r="E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ht="12.75" customHeight="1">
      <c r="C144" s="2"/>
      <c r="D144" s="2"/>
      <c r="E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ht="12.75" customHeight="1">
      <c r="C145" s="2"/>
      <c r="D145" s="2"/>
      <c r="E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ht="12.75" customHeight="1">
      <c r="C146" s="2"/>
      <c r="D146" s="2"/>
      <c r="E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ht="12.75" customHeight="1">
      <c r="C147" s="2"/>
      <c r="D147" s="2"/>
      <c r="E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ht="12.75" customHeight="1">
      <c r="C148" s="2"/>
      <c r="D148" s="2"/>
      <c r="E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ht="12.75" customHeight="1">
      <c r="C149" s="2"/>
      <c r="D149" s="2"/>
      <c r="E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ht="12.75" customHeight="1">
      <c r="C150" s="2"/>
      <c r="D150" s="2"/>
      <c r="E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ht="12.75" customHeight="1">
      <c r="C151" s="2"/>
      <c r="D151" s="2"/>
      <c r="E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ht="12.75" customHeight="1">
      <c r="C152" s="2"/>
      <c r="D152" s="2"/>
      <c r="E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ht="12.75" customHeight="1">
      <c r="C153" s="2"/>
      <c r="D153" s="2"/>
      <c r="E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ht="12.75" customHeight="1">
      <c r="C154" s="2"/>
      <c r="D154" s="2"/>
      <c r="E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ht="12.75" customHeight="1">
      <c r="C155" s="2"/>
      <c r="D155" s="2"/>
      <c r="E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ht="12.75" customHeight="1">
      <c r="C156" s="2"/>
      <c r="D156" s="2"/>
      <c r="E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ht="12.75" customHeight="1">
      <c r="C157" s="2"/>
      <c r="D157" s="2"/>
      <c r="E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ht="12.75" customHeight="1">
      <c r="C158" s="2"/>
      <c r="D158" s="2"/>
      <c r="E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ht="12.75" customHeight="1">
      <c r="C159" s="2"/>
      <c r="D159" s="2"/>
      <c r="E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ht="12.75" customHeight="1">
      <c r="C160" s="2"/>
      <c r="D160" s="2"/>
      <c r="E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ht="12.75" customHeight="1">
      <c r="C161" s="2"/>
      <c r="D161" s="2"/>
      <c r="E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ht="12.75" customHeight="1">
      <c r="C162" s="2"/>
      <c r="D162" s="2"/>
      <c r="E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ht="12.75" customHeight="1">
      <c r="C163" s="2"/>
      <c r="D163" s="2"/>
      <c r="E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ht="12.75" customHeight="1">
      <c r="C164" s="2"/>
      <c r="D164" s="2"/>
      <c r="E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ht="12.75" customHeight="1">
      <c r="C165" s="2"/>
      <c r="D165" s="2"/>
      <c r="E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ht="12.75" customHeight="1">
      <c r="C166" s="2"/>
      <c r="D166" s="2"/>
      <c r="E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ht="12.75" customHeight="1">
      <c r="C167" s="2"/>
      <c r="D167" s="2"/>
      <c r="E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ht="12.75" customHeight="1">
      <c r="C168" s="2"/>
      <c r="D168" s="2"/>
      <c r="E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ht="12.75" customHeight="1">
      <c r="C169" s="2"/>
      <c r="D169" s="2"/>
      <c r="E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ht="12.75" customHeight="1">
      <c r="C170" s="2"/>
      <c r="D170" s="2"/>
      <c r="E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ht="12.75" customHeight="1">
      <c r="C171" s="2"/>
      <c r="D171" s="2"/>
      <c r="E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ht="12.75" customHeight="1">
      <c r="C172" s="2"/>
      <c r="D172" s="2"/>
      <c r="E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ht="12.75" customHeight="1">
      <c r="C173" s="2"/>
      <c r="D173" s="2"/>
      <c r="E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ht="12.75" customHeight="1">
      <c r="C174" s="2"/>
      <c r="D174" s="2"/>
      <c r="E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ht="12.75" customHeight="1">
      <c r="C175" s="2"/>
      <c r="D175" s="2"/>
      <c r="E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ht="12.75" customHeight="1">
      <c r="C176" s="2"/>
      <c r="D176" s="2"/>
      <c r="E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ht="12.75" customHeight="1">
      <c r="C177" s="2"/>
      <c r="D177" s="2"/>
      <c r="E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ht="12.75" customHeight="1">
      <c r="C178" s="2"/>
      <c r="D178" s="2"/>
      <c r="E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ht="12.75" customHeight="1">
      <c r="C179" s="2"/>
      <c r="D179" s="2"/>
      <c r="E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ht="12.75" customHeight="1">
      <c r="C180" s="2"/>
      <c r="D180" s="2"/>
      <c r="E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ht="12.75" customHeight="1">
      <c r="C181" s="2"/>
      <c r="D181" s="2"/>
      <c r="E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ht="12.75" customHeight="1">
      <c r="C182" s="2"/>
      <c r="D182" s="2"/>
      <c r="E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ht="12.75" customHeight="1">
      <c r="C183" s="2"/>
      <c r="D183" s="2"/>
      <c r="E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ht="12.75" customHeight="1">
      <c r="C184" s="2"/>
      <c r="D184" s="2"/>
      <c r="E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ht="12.75" customHeight="1">
      <c r="C185" s="2"/>
      <c r="D185" s="2"/>
      <c r="E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ht="12.75" customHeight="1">
      <c r="C186" s="2"/>
      <c r="D186" s="2"/>
      <c r="E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ht="12.75" customHeight="1">
      <c r="C187" s="2"/>
      <c r="D187" s="2"/>
      <c r="E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ht="12.75" customHeight="1">
      <c r="C188" s="2"/>
      <c r="D188" s="2"/>
      <c r="E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ht="12.75" customHeight="1">
      <c r="C189" s="2"/>
      <c r="D189" s="2"/>
      <c r="E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ht="12.75" customHeight="1">
      <c r="C190" s="2"/>
      <c r="D190" s="2"/>
      <c r="E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ht="12.75" customHeight="1">
      <c r="C191" s="2"/>
      <c r="D191" s="2"/>
      <c r="E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ht="12.75" customHeight="1">
      <c r="C192" s="2"/>
      <c r="D192" s="2"/>
      <c r="E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ht="12.75" customHeight="1">
      <c r="C193" s="2"/>
      <c r="D193" s="2"/>
      <c r="E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ht="12.75" customHeight="1">
      <c r="C194" s="2"/>
      <c r="D194" s="2"/>
      <c r="E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ht="12.75" customHeight="1">
      <c r="C195" s="2"/>
      <c r="D195" s="2"/>
      <c r="E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ht="12.75" customHeight="1">
      <c r="C196" s="2"/>
      <c r="D196" s="2"/>
      <c r="E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ht="12.75" customHeight="1">
      <c r="C197" s="2"/>
      <c r="D197" s="2"/>
      <c r="E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ht="12.75" customHeight="1">
      <c r="C198" s="2"/>
      <c r="D198" s="2"/>
      <c r="E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ht="12.75" customHeight="1">
      <c r="C199" s="2"/>
      <c r="D199" s="2"/>
      <c r="E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ht="12.75" customHeight="1">
      <c r="C200" s="2"/>
      <c r="D200" s="2"/>
      <c r="E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ht="12.75" customHeight="1">
      <c r="C201" s="2"/>
      <c r="D201" s="2"/>
      <c r="E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ht="12.75" customHeight="1">
      <c r="C202" s="2"/>
      <c r="D202" s="2"/>
      <c r="E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ht="12.75" customHeight="1">
      <c r="C203" s="2"/>
      <c r="D203" s="2"/>
      <c r="E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ht="12.75" customHeight="1">
      <c r="C204" s="2"/>
      <c r="D204" s="2"/>
      <c r="E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ht="12.75" customHeight="1">
      <c r="C205" s="2"/>
      <c r="D205" s="2"/>
      <c r="E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ht="12.75" customHeight="1">
      <c r="C206" s="2"/>
      <c r="D206" s="2"/>
      <c r="E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ht="12.75" customHeight="1">
      <c r="C207" s="2"/>
      <c r="D207" s="2"/>
      <c r="E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ht="12.75" customHeight="1">
      <c r="C208" s="2"/>
      <c r="D208" s="2"/>
      <c r="E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ht="12.75" customHeight="1">
      <c r="C209" s="2"/>
      <c r="D209" s="2"/>
      <c r="E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ht="12.75" customHeight="1">
      <c r="C210" s="2"/>
      <c r="D210" s="2"/>
      <c r="E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ht="12.75" customHeight="1">
      <c r="C211" s="2"/>
      <c r="D211" s="2"/>
      <c r="E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ht="12.75" customHeight="1">
      <c r="C212" s="2"/>
      <c r="D212" s="2"/>
      <c r="E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ht="12.75" customHeight="1">
      <c r="C213" s="2"/>
      <c r="D213" s="2"/>
      <c r="E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ht="12.75" customHeight="1">
      <c r="C214" s="2"/>
      <c r="D214" s="2"/>
      <c r="E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ht="12.75" customHeight="1">
      <c r="C215" s="2"/>
      <c r="D215" s="2"/>
      <c r="E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ht="12.75" customHeight="1">
      <c r="C216" s="2"/>
      <c r="D216" s="2"/>
      <c r="E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ht="12.75" customHeight="1">
      <c r="C217" s="2"/>
      <c r="D217" s="2"/>
      <c r="E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ht="12.75" customHeight="1">
      <c r="C218" s="2"/>
      <c r="D218" s="2"/>
      <c r="E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ht="12.75" customHeight="1">
      <c r="C219" s="2"/>
      <c r="D219" s="2"/>
      <c r="E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ht="12.75" customHeight="1">
      <c r="C220" s="2"/>
      <c r="D220" s="2"/>
      <c r="E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ht="12.75" customHeight="1">
      <c r="C221" s="2"/>
      <c r="D221" s="2"/>
      <c r="E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ht="12.75" customHeight="1">
      <c r="C222" s="2"/>
      <c r="D222" s="2"/>
      <c r="E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ht="12.75" customHeight="1">
      <c r="C223" s="2"/>
      <c r="D223" s="2"/>
      <c r="E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ht="12.75" customHeight="1">
      <c r="C224" s="2"/>
      <c r="D224" s="2"/>
      <c r="E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ht="12.75" customHeight="1">
      <c r="C225" s="2"/>
      <c r="D225" s="2"/>
      <c r="E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ht="12.75" customHeight="1">
      <c r="C226" s="2"/>
      <c r="D226" s="2"/>
      <c r="E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ht="12.75" customHeight="1">
      <c r="C227" s="2"/>
      <c r="D227" s="2"/>
      <c r="E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ht="12.75" customHeight="1">
      <c r="C228" s="2"/>
      <c r="D228" s="2"/>
      <c r="E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ht="12.75" customHeight="1">
      <c r="C229" s="2"/>
      <c r="D229" s="2"/>
      <c r="E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ht="12.75" customHeight="1">
      <c r="C230" s="2"/>
      <c r="D230" s="2"/>
      <c r="E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ht="12.75" customHeight="1">
      <c r="C231" s="2"/>
      <c r="D231" s="2"/>
      <c r="E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ht="12.75" customHeight="1">
      <c r="C232" s="2"/>
      <c r="D232" s="2"/>
      <c r="E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ht="12.75" customHeight="1">
      <c r="C233" s="2"/>
      <c r="D233" s="2"/>
      <c r="E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ht="12.75" customHeight="1">
      <c r="C234" s="2"/>
      <c r="D234" s="2"/>
      <c r="E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ht="12.75" customHeight="1">
      <c r="C235" s="2"/>
      <c r="D235" s="2"/>
      <c r="E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ht="12.75" customHeight="1">
      <c r="C236" s="2"/>
      <c r="D236" s="2"/>
      <c r="E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ht="12.75" customHeight="1">
      <c r="C237" s="2"/>
      <c r="D237" s="2"/>
      <c r="E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ht="12.75" customHeight="1">
      <c r="C238" s="2"/>
      <c r="D238" s="2"/>
      <c r="E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ht="12.75" customHeight="1">
      <c r="C239" s="2"/>
      <c r="D239" s="2"/>
      <c r="E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ht="12.75" customHeight="1">
      <c r="C240" s="2"/>
      <c r="D240" s="2"/>
      <c r="E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ht="12.75" customHeight="1">
      <c r="C241" s="2"/>
      <c r="D241" s="2"/>
      <c r="E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ht="12.75" customHeight="1">
      <c r="C242" s="2"/>
      <c r="D242" s="2"/>
      <c r="E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ht="12.75" customHeight="1">
      <c r="C243" s="2"/>
      <c r="D243" s="2"/>
      <c r="E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ht="12.75" customHeight="1">
      <c r="C244" s="2"/>
      <c r="D244" s="2"/>
      <c r="E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ht="12.75" customHeight="1">
      <c r="C245" s="2"/>
      <c r="D245" s="2"/>
      <c r="E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ht="12.75" customHeight="1">
      <c r="C246" s="2"/>
      <c r="D246" s="2"/>
      <c r="E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ht="12.75" customHeight="1">
      <c r="C247" s="2"/>
      <c r="D247" s="2"/>
      <c r="E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ht="12.75" customHeight="1">
      <c r="C248" s="2"/>
      <c r="D248" s="2"/>
      <c r="E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ht="12.75" customHeight="1">
      <c r="C249" s="2"/>
      <c r="D249" s="2"/>
      <c r="E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ht="12.75" customHeight="1">
      <c r="C250" s="2"/>
      <c r="D250" s="2"/>
      <c r="E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ht="12.75" customHeight="1">
      <c r="C251" s="2"/>
      <c r="D251" s="2"/>
      <c r="E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ht="12.75" customHeight="1">
      <c r="C252" s="2"/>
      <c r="D252" s="2"/>
      <c r="E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ht="12.75" customHeight="1">
      <c r="C253" s="2"/>
      <c r="D253" s="2"/>
      <c r="E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ht="12.75" customHeight="1">
      <c r="C254" s="2"/>
      <c r="D254" s="2"/>
      <c r="E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ht="12.75" customHeight="1">
      <c r="C255" s="2"/>
      <c r="D255" s="2"/>
      <c r="E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ht="12.75" customHeight="1">
      <c r="C256" s="2"/>
      <c r="D256" s="2"/>
      <c r="E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ht="12.75" customHeight="1">
      <c r="C257" s="2"/>
      <c r="D257" s="2"/>
      <c r="E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ht="12.75" customHeight="1">
      <c r="C258" s="2"/>
      <c r="D258" s="2"/>
      <c r="E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ht="12.75" customHeight="1">
      <c r="C259" s="2"/>
      <c r="D259" s="2"/>
      <c r="E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ht="12.75" customHeight="1">
      <c r="C260" s="2"/>
      <c r="D260" s="2"/>
      <c r="E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InputMessage="1" showErrorMessage="1" prompt=" - " sqref="L4:L11 L13:L20 L22:L29 L31:L38 L40:L47 L49:L56">
      <formula1>$AA$59:$AA$60</formula1>
    </dataValidation>
  </dataValidations>
  <printOptions/>
  <pageMargins bottom="0.75" footer="0.0" header="0.0" left="0.7" right="0.7" top="0.75"/>
  <pageSetup orientation="landscape"/>
  <drawing r:id="rId1"/>
</worksheet>
</file>